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2年度_機2\01_契約様式・事務処理要領・募集要項\01_契約様式\"/>
    </mc:Choice>
  </mc:AlternateContent>
  <xr:revisionPtr revIDLastSave="0" documentId="13_ncr:101_{53F03433-4DAD-4EBC-8534-1F285B1DEBDB}" xr6:coauthVersionLast="47" xr6:coauthVersionMax="47" xr10:uidLastSave="{00000000-0000-0000-0000-000000000000}"/>
  <workbookProtection workbookAlgorithmName="SHA-512" workbookHashValue="B8PC9SFJ+cSoK8lcvzc7x2iKjUzidH1y7OY7AC4AkPK8jz6OoNDOJkrBPNCR5u+VtMmrqTWEy916NlS1BsazQA==" workbookSaltValue="YKZN3F7UpO3rUFAuSAZ1nA==" workbookSpinCount="100000" lockStructure="1"/>
  <bookViews>
    <workbookView xWindow="-110" yWindow="-110" windowWidth="19420" windowHeight="11620" tabRatio="750" xr2:uid="{F188688E-2568-45CE-A30C-DFD529BBAF3B}"/>
  </bookViews>
  <sheets>
    <sheet name="様式の説明" sheetId="14" r:id="rId1"/>
    <sheet name="参照シート" sheetId="1" r:id="rId2"/>
    <sheet name="【8-1】経理様式１" sheetId="2" r:id="rId3"/>
    <sheet name="【8-1】経理様式2" sheetId="15" r:id="rId4"/>
    <sheet name="【8-2】経理様式１" sheetId="13" r:id="rId5"/>
    <sheet name="【10-1】終了報告書" sheetId="11" r:id="rId6"/>
    <sheet name="【10-2】実施主担当者終了報告書" sheetId="12" r:id="rId7"/>
  </sheets>
  <definedNames>
    <definedName name="_xlnm.Print_Area" localSheetId="5">'【10-1】終了報告書'!$A$1:$L$117</definedName>
    <definedName name="_xlnm.Print_Area" localSheetId="6">'【10-2】実施主担当者終了報告書'!$A$1:$M$65</definedName>
    <definedName name="_xlnm.Print_Area" localSheetId="2">'【8-1】経理様式１'!$B$2:$N$33</definedName>
    <definedName name="_xlnm.Print_Area" localSheetId="3">'【8-1】経理様式2'!$B$6:$AC$97</definedName>
    <definedName name="_xlnm.Print_Area" localSheetId="4">'【8-2】経理様式１'!$B$2:$N$33</definedName>
    <definedName name="_xlnm.Print_Area" localSheetId="1">参照シート!$A$4:$G$38</definedName>
    <definedName name="_xlnm.Print_Titles" localSheetId="5">'【10-1】終了報告書'!$1:$2</definedName>
    <definedName name="_xlnm.Print_Titles" localSheetId="6">'【10-2】実施主担当者終了報告書'!$1:$2</definedName>
    <definedName name="_xlnm.Print_Titles" localSheetId="3">'【8-1】経理様式2'!$14:$16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3" l="1"/>
  <c r="D7" i="14"/>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20" i="15"/>
  <c r="I21" i="15"/>
  <c r="I22" i="15"/>
  <c r="I23" i="15"/>
  <c r="I24" i="15"/>
  <c r="I25" i="15"/>
  <c r="I26" i="15"/>
  <c r="I27" i="15"/>
  <c r="I28" i="15"/>
  <c r="I29" i="15"/>
  <c r="I30" i="15"/>
  <c r="I31" i="15"/>
  <c r="I32" i="15"/>
  <c r="I33" i="15"/>
  <c r="I18" i="15"/>
  <c r="I19" i="15"/>
  <c r="I17" i="15"/>
  <c r="C16" i="13"/>
  <c r="C14" i="13"/>
  <c r="C13" i="13"/>
  <c r="H10" i="13"/>
  <c r="H9" i="13"/>
  <c r="H8" i="13"/>
  <c r="B3" i="13"/>
  <c r="E40" i="11"/>
  <c r="E5" i="12" l="1"/>
  <c r="M2" i="12"/>
  <c r="E50" i="11" l="1"/>
  <c r="G19" i="11" l="1"/>
  <c r="B18" i="11"/>
  <c r="L2" i="11"/>
  <c r="B6" i="15" l="1"/>
  <c r="S97" i="15" l="1"/>
  <c r="G25" i="2" s="1"/>
  <c r="Q97" i="15"/>
  <c r="F25" i="2" s="1"/>
  <c r="O97" i="15"/>
  <c r="E25" i="2" s="1"/>
  <c r="M97" i="15"/>
  <c r="D25" i="2" s="1"/>
  <c r="K97" i="15"/>
  <c r="C25" i="2" s="1"/>
  <c r="V10" i="15" s="1"/>
  <c r="S10" i="15"/>
  <c r="AC6" i="15" l="1"/>
  <c r="F31" i="13"/>
  <c r="F31" i="2"/>
  <c r="J27" i="13"/>
  <c r="I97" i="15" l="1"/>
  <c r="M27" i="13"/>
  <c r="B3" i="2"/>
  <c r="F8" i="14" l="1"/>
  <c r="D8" i="14" s="1"/>
  <c r="F7" i="14"/>
  <c r="E12" i="14" l="1"/>
  <c r="E28" i="11"/>
  <c r="E49" i="11"/>
  <c r="E37" i="11"/>
  <c r="E34" i="11"/>
  <c r="E31" i="11"/>
  <c r="H37" i="12"/>
  <c r="H31" i="12"/>
  <c r="H26" i="12"/>
  <c r="E21" i="12"/>
  <c r="H20" i="12"/>
  <c r="E19" i="12"/>
  <c r="H18" i="12"/>
  <c r="H12" i="12"/>
  <c r="I6" i="12"/>
  <c r="K6" i="12"/>
  <c r="B14" i="2"/>
  <c r="B9" i="15" s="1"/>
  <c r="L6" i="12"/>
  <c r="B1" i="13"/>
  <c r="B5" i="15"/>
  <c r="B1" i="2"/>
  <c r="E13" i="14"/>
  <c r="E11" i="14"/>
  <c r="H27" i="13"/>
  <c r="P22" i="13" s="1"/>
  <c r="H25" i="13"/>
  <c r="K17" i="13"/>
  <c r="J25" i="13" l="1"/>
  <c r="C31" i="13" l="1"/>
  <c r="P25" i="13"/>
  <c r="K15" i="13"/>
  <c r="M25" i="13"/>
  <c r="K13" i="13" l="1"/>
  <c r="J31" i="13"/>
  <c r="J10" i="12"/>
  <c r="J9" i="12"/>
  <c r="J8" i="12"/>
  <c r="J7" i="12"/>
  <c r="C16" i="2"/>
  <c r="E10" i="15" s="1"/>
  <c r="C14" i="2"/>
  <c r="C13" i="2"/>
  <c r="E9" i="15" s="1"/>
  <c r="H11" i="2"/>
  <c r="I14" i="11" s="1"/>
  <c r="H10" i="2"/>
  <c r="I13" i="11" s="1"/>
  <c r="H9" i="2"/>
  <c r="I12" i="11" s="1"/>
  <c r="H8" i="2"/>
  <c r="I11" i="11" s="1"/>
  <c r="M1" i="12"/>
  <c r="H27" i="2"/>
  <c r="J27" i="2"/>
  <c r="K17" i="2"/>
  <c r="S11" i="15" l="1"/>
  <c r="S12" i="15"/>
  <c r="M27" i="2"/>
  <c r="H25" i="2"/>
  <c r="I4" i="12"/>
  <c r="I5" i="12"/>
  <c r="J25" i="2" l="1"/>
  <c r="V12" i="15" s="1"/>
  <c r="V11" i="15"/>
  <c r="AB12" i="15" l="1"/>
  <c r="Y11" i="15"/>
  <c r="P25" i="2"/>
  <c r="K15" i="2"/>
  <c r="C31" i="2"/>
  <c r="M25" i="2"/>
  <c r="K13" i="2" s="1"/>
  <c r="P22" i="2"/>
  <c r="AB11" i="15" l="1"/>
  <c r="K11" i="15" s="1"/>
  <c r="AB10" i="15"/>
  <c r="J31" i="2"/>
</calcChain>
</file>

<file path=xl/sharedStrings.xml><?xml version="1.0" encoding="utf-8"?>
<sst xmlns="http://schemas.openxmlformats.org/spreadsheetml/2006/main" count="333" uniqueCount="231">
  <si>
    <t>合　計</t>
  </si>
  <si>
    <t>渡航費</t>
    <rPh sb="0" eb="3">
      <t>トコウヒ</t>
    </rPh>
    <phoneticPr fontId="3"/>
  </si>
  <si>
    <t>渡航費以外</t>
    <rPh sb="0" eb="3">
      <t>トコウヒ</t>
    </rPh>
    <rPh sb="3" eb="5">
      <t>イガイ</t>
    </rPh>
    <phoneticPr fontId="3"/>
  </si>
  <si>
    <t>計</t>
  </si>
  <si>
    <t>国内旅費</t>
    <rPh sb="0" eb="2">
      <t>コクナイ</t>
    </rPh>
    <rPh sb="2" eb="3">
      <t>リョ</t>
    </rPh>
    <rPh sb="3" eb="4">
      <t>ヒ</t>
    </rPh>
    <phoneticPr fontId="3"/>
  </si>
  <si>
    <t>謝金</t>
    <rPh sb="0" eb="2">
      <t>シャキン</t>
    </rPh>
    <phoneticPr fontId="3"/>
  </si>
  <si>
    <t>小計</t>
    <rPh sb="0" eb="2">
      <t>ショウケイ</t>
    </rPh>
    <phoneticPr fontId="3"/>
  </si>
  <si>
    <t>備考</t>
    <rPh sb="0" eb="2">
      <t>ビコウ</t>
    </rPh>
    <phoneticPr fontId="3"/>
  </si>
  <si>
    <t>なお、活動成果の内容については、終了報告書により別途報告を行っている。</t>
    <rPh sb="3" eb="5">
      <t>カツドウ</t>
    </rPh>
    <rPh sb="5" eb="7">
      <t>セイカ</t>
    </rPh>
    <rPh sb="8" eb="10">
      <t>ナイヨウ</t>
    </rPh>
    <rPh sb="16" eb="18">
      <t>シュウリョウ</t>
    </rPh>
    <rPh sb="18" eb="21">
      <t>ホウコクショ</t>
    </rPh>
    <rPh sb="24" eb="26">
      <t>ベット</t>
    </rPh>
    <rPh sb="26" eb="28">
      <t>ホウコク</t>
    </rPh>
    <rPh sb="29" eb="30">
      <t>オコナ</t>
    </rPh>
    <phoneticPr fontId="3"/>
  </si>
  <si>
    <t xml:space="preserve"> 負担対象費用実績報告書（兼収支決算報告書）</t>
    <phoneticPr fontId="4"/>
  </si>
  <si>
    <t>（金額単位：円）</t>
    <rPh sb="1" eb="3">
      <t>キンガク</t>
    </rPh>
    <rPh sb="3" eb="5">
      <t>タンイ</t>
    </rPh>
    <rPh sb="6" eb="7">
      <t>エン</t>
    </rPh>
    <phoneticPr fontId="3"/>
  </si>
  <si>
    <t>項番</t>
    <rPh sb="0" eb="2">
      <t>コウバン</t>
    </rPh>
    <phoneticPr fontId="3"/>
  </si>
  <si>
    <t>摘要</t>
  </si>
  <si>
    <t>用途/詳細</t>
    <rPh sb="0" eb="2">
      <t>ヨウト</t>
    </rPh>
    <rPh sb="3" eb="5">
      <t>ショウサイ</t>
    </rPh>
    <phoneticPr fontId="3"/>
  </si>
  <si>
    <t>支出額計</t>
    <rPh sb="0" eb="3">
      <t>シシュツガク</t>
    </rPh>
    <rPh sb="3" eb="4">
      <t>ケイ</t>
    </rPh>
    <phoneticPr fontId="3"/>
  </si>
  <si>
    <t>費目</t>
    <rPh sb="0" eb="2">
      <t>ヒモク</t>
    </rPh>
    <phoneticPr fontId="3"/>
  </si>
  <si>
    <t>伝票番号</t>
  </si>
  <si>
    <t>支払先</t>
  </si>
  <si>
    <t>その他</t>
    <rPh sb="2" eb="3">
      <t>タ</t>
    </rPh>
    <phoneticPr fontId="3"/>
  </si>
  <si>
    <t>備考</t>
  </si>
  <si>
    <t>消費税
区分</t>
    <rPh sb="0" eb="3">
      <t>ショウヒゼイ</t>
    </rPh>
    <rPh sb="4" eb="6">
      <t>クブン</t>
    </rPh>
    <phoneticPr fontId="3"/>
  </si>
  <si>
    <t>負担対象経費</t>
    <rPh sb="0" eb="2">
      <t>フタン</t>
    </rPh>
    <rPh sb="2" eb="4">
      <t>タイショウ</t>
    </rPh>
    <rPh sb="4" eb="6">
      <t>ケイヒ</t>
    </rPh>
    <phoneticPr fontId="3"/>
  </si>
  <si>
    <t>決算金額
の内訳</t>
    <rPh sb="0" eb="2">
      <t>ケッサン</t>
    </rPh>
    <phoneticPr fontId="3"/>
  </si>
  <si>
    <t>予算金額
の内訳</t>
    <rPh sb="0" eb="2">
      <t>ヨサン</t>
    </rPh>
    <phoneticPr fontId="3"/>
  </si>
  <si>
    <t>基本情報</t>
    <rPh sb="0" eb="2">
      <t>キホン</t>
    </rPh>
    <rPh sb="2" eb="4">
      <t>ジョウホウ</t>
    </rPh>
    <phoneticPr fontId="4"/>
  </si>
  <si>
    <t>受付番号</t>
    <rPh sb="0" eb="2">
      <t>ウケツケ</t>
    </rPh>
    <rPh sb="2" eb="4">
      <t>バンゴウ</t>
    </rPh>
    <phoneticPr fontId="4"/>
  </si>
  <si>
    <t>役職</t>
    <rPh sb="0" eb="2">
      <t>ヤクショク</t>
    </rPh>
    <phoneticPr fontId="4"/>
  </si>
  <si>
    <t>氏名</t>
    <rPh sb="0" eb="2">
      <t>シメイ</t>
    </rPh>
    <phoneticPr fontId="4"/>
  </si>
  <si>
    <t>郵便番号</t>
    <rPh sb="0" eb="2">
      <t>ユウビン</t>
    </rPh>
    <rPh sb="2" eb="4">
      <t>バンゴウ</t>
    </rPh>
    <phoneticPr fontId="4"/>
  </si>
  <si>
    <t>住所</t>
    <rPh sb="0" eb="2">
      <t>ジュウショ</t>
    </rPh>
    <phoneticPr fontId="4"/>
  </si>
  <si>
    <t>電話</t>
    <rPh sb="0" eb="2">
      <t>デンワ</t>
    </rPh>
    <phoneticPr fontId="4"/>
  </si>
  <si>
    <t>法人番号</t>
    <rPh sb="0" eb="2">
      <t>ホウジン</t>
    </rPh>
    <rPh sb="2" eb="4">
      <t>バンゴウ</t>
    </rPh>
    <phoneticPr fontId="4"/>
  </si>
  <si>
    <t>受入れ機関</t>
    <rPh sb="0" eb="2">
      <t>ウケイ</t>
    </rPh>
    <rPh sb="3" eb="4">
      <t>キ</t>
    </rPh>
    <rPh sb="4" eb="5">
      <t>セキ</t>
    </rPh>
    <phoneticPr fontId="3"/>
  </si>
  <si>
    <t>項目別収支決算表</t>
    <phoneticPr fontId="4"/>
  </si>
  <si>
    <t>直接経費</t>
    <rPh sb="0" eb="2">
      <t>チョクセツ</t>
    </rPh>
    <rPh sb="2" eb="4">
      <t>ケイヒ</t>
    </rPh>
    <phoneticPr fontId="4"/>
  </si>
  <si>
    <t>一般管理費</t>
    <rPh sb="0" eb="2">
      <t>イッパン</t>
    </rPh>
    <rPh sb="2" eb="5">
      <t>カンリヒ</t>
    </rPh>
    <phoneticPr fontId="4"/>
  </si>
  <si>
    <t>合計</t>
    <rPh sb="0" eb="2">
      <t>ゴウケイ</t>
    </rPh>
    <phoneticPr fontId="4"/>
  </si>
  <si>
    <t xml:space="preserve">
</t>
    <phoneticPr fontId="4"/>
  </si>
  <si>
    <t>支出計</t>
    <rPh sb="0" eb="2">
      <t>シシュツ</t>
    </rPh>
    <rPh sb="2" eb="3">
      <t>ケイ</t>
    </rPh>
    <phoneticPr fontId="4"/>
  </si>
  <si>
    <t>返還額</t>
    <rPh sb="0" eb="2">
      <t>ヘンカン</t>
    </rPh>
    <rPh sb="2" eb="3">
      <t>ガク</t>
    </rPh>
    <phoneticPr fontId="4"/>
  </si>
  <si>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4"/>
  </si>
  <si>
    <t>１）受入れ機関概要</t>
    <rPh sb="2" eb="4">
      <t>ウケイレ</t>
    </rPh>
    <rPh sb="5" eb="7">
      <t>キカン</t>
    </rPh>
    <rPh sb="7" eb="9">
      <t>ガイヨウ</t>
    </rPh>
    <phoneticPr fontId="4"/>
  </si>
  <si>
    <t>E-mail</t>
    <phoneticPr fontId="4"/>
  </si>
  <si>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4"/>
  </si>
  <si>
    <t>契約法人名</t>
    <rPh sb="0" eb="2">
      <t>ケイヤク</t>
    </rPh>
    <rPh sb="2" eb="4">
      <t>ホウジン</t>
    </rPh>
    <rPh sb="4" eb="5">
      <t>メイ</t>
    </rPh>
    <phoneticPr fontId="4"/>
  </si>
  <si>
    <t>実施責任者</t>
    <phoneticPr fontId="4"/>
  </si>
  <si>
    <t>受 付 番 号</t>
    <rPh sb="0" eb="1">
      <t>ウケ</t>
    </rPh>
    <rPh sb="2" eb="3">
      <t>ツキ</t>
    </rPh>
    <rPh sb="4" eb="5">
      <t>バン</t>
    </rPh>
    <rPh sb="6" eb="7">
      <t>ゴウ</t>
    </rPh>
    <phoneticPr fontId="3"/>
  </si>
  <si>
    <t>負担対象費用［直接経費］収支簿</t>
    <phoneticPr fontId="4"/>
  </si>
  <si>
    <r>
      <rPr>
        <sz val="10"/>
        <color rgb="FFFF0000"/>
        <rFont val="Meiryo UI"/>
        <family val="3"/>
        <charset val="128"/>
      </rPr>
      <t>【必須】</t>
    </r>
    <r>
      <rPr>
        <sz val="10"/>
        <rFont val="Meiryo UI"/>
        <family val="3"/>
        <charset val="128"/>
      </rPr>
      <t>受入れ機関名（日本語）</t>
    </r>
    <rPh sb="1" eb="3">
      <t>ヒッス</t>
    </rPh>
    <rPh sb="4" eb="6">
      <t>ウケイ</t>
    </rPh>
    <rPh sb="7" eb="9">
      <t>キカン</t>
    </rPh>
    <rPh sb="9" eb="10">
      <t>メイ</t>
    </rPh>
    <phoneticPr fontId="4"/>
  </si>
  <si>
    <t>部署</t>
    <rPh sb="0" eb="2">
      <t>ブショ</t>
    </rPh>
    <phoneticPr fontId="4"/>
  </si>
  <si>
    <t>部署・役職</t>
    <rPh sb="0" eb="2">
      <t>ブショ</t>
    </rPh>
    <rPh sb="3" eb="5">
      <t>ヤクショク</t>
    </rPh>
    <phoneticPr fontId="4"/>
  </si>
  <si>
    <t>(報告日)</t>
    <rPh sb="1" eb="3">
      <t>ホウコク</t>
    </rPh>
    <rPh sb="3" eb="4">
      <t>ビ</t>
    </rPh>
    <phoneticPr fontId="4"/>
  </si>
  <si>
    <t>契約発効日</t>
    <rPh sb="0" eb="2">
      <t>ケイヤク</t>
    </rPh>
    <rPh sb="2" eb="4">
      <t>ハッコウ</t>
    </rPh>
    <rPh sb="4" eb="5">
      <t>ビ</t>
    </rPh>
    <phoneticPr fontId="4"/>
  </si>
  <si>
    <t>（金額単位：円）</t>
    <rPh sb="1" eb="3">
      <t>キンガク</t>
    </rPh>
    <phoneticPr fontId="4"/>
  </si>
  <si>
    <t>合　計</t>
    <rPh sb="0" eb="1">
      <t>ゴウ</t>
    </rPh>
    <rPh sb="2" eb="3">
      <t>ケイ</t>
    </rPh>
    <phoneticPr fontId="4"/>
  </si>
  <si>
    <t>経費</t>
    <rPh sb="0" eb="2">
      <t>ケイヒ</t>
    </rPh>
    <phoneticPr fontId="4"/>
  </si>
  <si>
    <t>相当額</t>
    <rPh sb="0" eb="3">
      <t>ソウトウガク</t>
    </rPh>
    <phoneticPr fontId="4"/>
  </si>
  <si>
    <t>消費税</t>
    <rPh sb="0" eb="3">
      <t>ショウヒゼイ</t>
    </rPh>
    <phoneticPr fontId="3"/>
  </si>
  <si>
    <t>プログラム</t>
    <phoneticPr fontId="3"/>
  </si>
  <si>
    <t>法  人  名</t>
    <rPh sb="0" eb="1">
      <t>ホウ</t>
    </rPh>
    <rPh sb="3" eb="4">
      <t>ヒト</t>
    </rPh>
    <rPh sb="6" eb="7">
      <t>メイ</t>
    </rPh>
    <phoneticPr fontId="4"/>
  </si>
  <si>
    <t>入力補助のため表示
印刷されません。</t>
    <rPh sb="0" eb="2">
      <t>ニュウリョク</t>
    </rPh>
    <rPh sb="2" eb="4">
      <t>ホジョ</t>
    </rPh>
    <rPh sb="7" eb="9">
      <t>ヒョウジ</t>
    </rPh>
    <rPh sb="10" eb="12">
      <t>インサツ</t>
    </rPh>
    <phoneticPr fontId="4"/>
  </si>
  <si>
    <t>直 接 経 費</t>
    <phoneticPr fontId="4"/>
  </si>
  <si>
    <t>渡 航 費 以 外</t>
    <rPh sb="0" eb="1">
      <t>ワタリ</t>
    </rPh>
    <rPh sb="2" eb="3">
      <t>ワタル</t>
    </rPh>
    <rPh sb="4" eb="5">
      <t>ヒ</t>
    </rPh>
    <rPh sb="6" eb="7">
      <t>イ</t>
    </rPh>
    <rPh sb="8" eb="9">
      <t>ソト</t>
    </rPh>
    <phoneticPr fontId="3"/>
  </si>
  <si>
    <t>経費</t>
    <phoneticPr fontId="4"/>
  </si>
  <si>
    <t>相当額</t>
    <phoneticPr fontId="4"/>
  </si>
  <si>
    <t>一 般</t>
    <phoneticPr fontId="4"/>
  </si>
  <si>
    <t>管理費</t>
    <phoneticPr fontId="4"/>
  </si>
  <si>
    <t>返還内訳</t>
    <rPh sb="0" eb="2">
      <t>ヘンカン</t>
    </rPh>
    <rPh sb="2" eb="4">
      <t>ウチワケ</t>
    </rPh>
    <phoneticPr fontId="4"/>
  </si>
  <si>
    <t>JSTへの返還金額</t>
    <rPh sb="7" eb="9">
      <t>キンガク</t>
    </rPh>
    <phoneticPr fontId="4"/>
  </si>
  <si>
    <t>(契約発効日)</t>
    <rPh sb="1" eb="3">
      <t>ケイヤク</t>
    </rPh>
    <rPh sb="3" eb="5">
      <t>ハッコウ</t>
    </rPh>
    <rPh sb="5" eb="6">
      <t>ビ</t>
    </rPh>
    <phoneticPr fontId="4"/>
  </si>
  <si>
    <t>実施主担当者</t>
    <rPh sb="0" eb="2">
      <t>ジッシ</t>
    </rPh>
    <rPh sb="2" eb="3">
      <t>シュ</t>
    </rPh>
    <rPh sb="3" eb="6">
      <t>タントウシャ</t>
    </rPh>
    <phoneticPr fontId="4"/>
  </si>
  <si>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4"/>
  </si>
  <si>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4"/>
  </si>
  <si>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4"/>
  </si>
  <si>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4"/>
  </si>
  <si>
    <t>（写真を貼付してください）</t>
    <rPh sb="1" eb="3">
      <t>シャシン</t>
    </rPh>
    <rPh sb="4" eb="6">
      <t>ハリツ</t>
    </rPh>
    <phoneticPr fontId="29"/>
  </si>
  <si>
    <t>（写真のキャプションを記入）</t>
    <rPh sb="1" eb="3">
      <t>シャシン</t>
    </rPh>
    <rPh sb="11" eb="13">
      <t>キニュウ</t>
    </rPh>
    <phoneticPr fontId="4"/>
  </si>
  <si>
    <t>キャプション３：</t>
  </si>
  <si>
    <t>キャプション２：</t>
  </si>
  <si>
    <t>キャプション１：</t>
  </si>
  <si>
    <t>３．活動の写真</t>
    <phoneticPr fontId="4"/>
  </si>
  <si>
    <t>（ない場合は「なし」と記入）</t>
    <rPh sb="3" eb="5">
      <t>バアイ</t>
    </rPh>
    <rPh sb="11" eb="13">
      <t>キニュウ</t>
    </rPh>
    <phoneticPr fontId="4"/>
  </si>
  <si>
    <t>２．取材の連絡</t>
    <phoneticPr fontId="4"/>
  </si>
  <si>
    <t>その他、特筆したい事項がある場合はこちらに記入</t>
    <phoneticPr fontId="4"/>
  </si>
  <si>
    <t>11)</t>
    <phoneticPr fontId="3"/>
  </si>
  <si>
    <t xml:space="preserve">関連法令（安全保障管理を含む）および実施協定等を遵守して、交流計画を適切に遂行した。    </t>
  </si>
  <si>
    <t>実施状況</t>
    <phoneticPr fontId="4"/>
  </si>
  <si>
    <t>10)</t>
    <phoneticPr fontId="3"/>
  </si>
  <si>
    <t>別添記載のとおり。</t>
  </si>
  <si>
    <t>招へい者修了報告書</t>
    <phoneticPr fontId="4"/>
  </si>
  <si>
    <t>実施主担当者終了報告書</t>
    <phoneticPr fontId="4"/>
  </si>
  <si>
    <t>別添、負担対象費用実績報告書に記載のとおり。</t>
  </si>
  <si>
    <t>負担対象費用</t>
    <phoneticPr fontId="4"/>
  </si>
  <si>
    <t>7)</t>
    <phoneticPr fontId="4"/>
  </si>
  <si>
    <t>招へい者リスト</t>
    <phoneticPr fontId="4"/>
  </si>
  <si>
    <t>6)</t>
    <phoneticPr fontId="4"/>
  </si>
  <si>
    <t>業務計画書のとおり。</t>
  </si>
  <si>
    <t>実施日程・プログラム</t>
    <phoneticPr fontId="4"/>
  </si>
  <si>
    <t>5)</t>
    <phoneticPr fontId="4"/>
  </si>
  <si>
    <t>業務計画書のとおり。</t>
    <phoneticPr fontId="4"/>
  </si>
  <si>
    <t>4)</t>
    <phoneticPr fontId="4"/>
  </si>
  <si>
    <t>2)</t>
    <phoneticPr fontId="4"/>
  </si>
  <si>
    <t>受入れ機関概要</t>
    <phoneticPr fontId="4"/>
  </si>
  <si>
    <t>1)</t>
    <phoneticPr fontId="4"/>
  </si>
  <si>
    <t>１．成果の報告書内容</t>
    <rPh sb="2" eb="4">
      <t>セイカ</t>
    </rPh>
    <rPh sb="5" eb="7">
      <t>ホウコク</t>
    </rPh>
    <rPh sb="7" eb="8">
      <t>ショ</t>
    </rPh>
    <rPh sb="8" eb="10">
      <t>ナイヨウ</t>
    </rPh>
    <phoneticPr fontId="29"/>
  </si>
  <si>
    <t>付実施協定書</t>
    <rPh sb="0" eb="1">
      <t>ヅケ</t>
    </rPh>
    <phoneticPr fontId="29"/>
  </si>
  <si>
    <t>(実施協定日)</t>
    <rPh sb="1" eb="3">
      <t>ジッシ</t>
    </rPh>
    <rPh sb="3" eb="5">
      <t>キョウテイ</t>
    </rPh>
    <rPh sb="5" eb="6">
      <t>ビ</t>
    </rPh>
    <phoneticPr fontId="4"/>
  </si>
  <si>
    <t>自動入力されます。</t>
    <rPh sb="0" eb="4">
      <t>ジドウニュウリョク</t>
    </rPh>
    <phoneticPr fontId="4"/>
  </si>
  <si>
    <t>法人名</t>
    <rPh sb="0" eb="2">
      <t>ホウジン</t>
    </rPh>
    <phoneticPr fontId="4"/>
  </si>
  <si>
    <t>住所</t>
  </si>
  <si>
    <t>国立研究開発法人科学技術振興機構</t>
  </si>
  <si>
    <t>(終了報告日)</t>
    <rPh sb="1" eb="3">
      <t>シュウリョウ</t>
    </rPh>
    <rPh sb="3" eb="5">
      <t>ホウコク</t>
    </rPh>
    <rPh sb="5" eb="6">
      <t>ビ</t>
    </rPh>
    <phoneticPr fontId="4"/>
  </si>
  <si>
    <t>終 了 報 告 書</t>
    <rPh sb="0" eb="1">
      <t>シュウ</t>
    </rPh>
    <rPh sb="2" eb="3">
      <t>リョウ</t>
    </rPh>
    <rPh sb="4" eb="5">
      <t>ホウ</t>
    </rPh>
    <rPh sb="6" eb="7">
      <t>コク</t>
    </rPh>
    <rPh sb="8" eb="9">
      <t>ショ</t>
    </rPh>
    <phoneticPr fontId="4"/>
  </si>
  <si>
    <t>問５　成果や影響（問２の選択肢の詳細や選択肢以外の影響など） について記入してください。</t>
    <rPh sb="16" eb="18">
      <t>ショウサイ</t>
    </rPh>
    <rPh sb="19" eb="22">
      <t>センタクシ</t>
    </rPh>
    <rPh sb="22" eb="24">
      <t>イガイ</t>
    </rPh>
    <rPh sb="25" eb="27">
      <t>エイキョウ</t>
    </rPh>
    <rPh sb="35" eb="37">
      <t>キニュウ</t>
    </rPh>
    <phoneticPr fontId="29"/>
  </si>
  <si>
    <t>④　活用する考えはない</t>
    <phoneticPr fontId="4"/>
  </si>
  <si>
    <t>③　どちらでもない</t>
    <phoneticPr fontId="4"/>
  </si>
  <si>
    <t>②　活用したい</t>
    <phoneticPr fontId="4"/>
  </si>
  <si>
    <t>①　積極的に活用したい</t>
    <phoneticPr fontId="4"/>
  </si>
  <si>
    <t>④　低く優秀でなかった</t>
    <phoneticPr fontId="4"/>
  </si>
  <si>
    <t>③　普通だった</t>
    <phoneticPr fontId="4"/>
  </si>
  <si>
    <t>②　高く優秀であった</t>
    <phoneticPr fontId="4"/>
  </si>
  <si>
    <t>①　非常に高く優秀であった</t>
    <phoneticPr fontId="4"/>
  </si>
  <si>
    <t>⑦　特段の影響や変化はなかった</t>
    <phoneticPr fontId="4"/>
  </si>
  <si>
    <t>）</t>
  </si>
  <si>
    <t>（</t>
  </si>
  <si>
    <t>⑥　上記以外の影響や変化があった（以下に概要を簡単に記入してください）</t>
    <rPh sb="17" eb="19">
      <t>イカ</t>
    </rPh>
    <phoneticPr fontId="4"/>
  </si>
  <si>
    <t>⑤　受入れを担当した日本人の国際意識の向上や留学希望につながった</t>
    <phoneticPr fontId="4"/>
  </si>
  <si>
    <t>（その他）</t>
    <rPh sb="3" eb="4">
      <t>タ</t>
    </rPh>
    <phoneticPr fontId="29"/>
  </si>
  <si>
    <t>④　研究などに関する情報交換や連絡がさらに活発になった</t>
    <phoneticPr fontId="4"/>
  </si>
  <si>
    <t>③　共同研究の実施に関する合意などにつながった</t>
    <phoneticPr fontId="4"/>
  </si>
  <si>
    <t>②　新規協力協定の締結につながった、または既存の協力協定の活性化につながった</t>
    <phoneticPr fontId="4"/>
  </si>
  <si>
    <t>（受入れ機関の国際化）</t>
    <rPh sb="1" eb="3">
      <t>ウケイレ</t>
    </rPh>
    <rPh sb="4" eb="6">
      <t>キカン</t>
    </rPh>
    <rPh sb="7" eb="10">
      <t>コクサイカ</t>
    </rPh>
    <phoneticPr fontId="29"/>
  </si>
  <si>
    <t>①　招へい者の再来日あるいは新たな留学生や研究者の受け入れにつながった</t>
    <phoneticPr fontId="4"/>
  </si>
  <si>
    <t>（再来日・新たな受入れ）※見込みも含む</t>
    <rPh sb="1" eb="4">
      <t>サイライニチ</t>
    </rPh>
    <rPh sb="5" eb="6">
      <t>アラ</t>
    </rPh>
    <rPh sb="8" eb="10">
      <t>ウケイ</t>
    </rPh>
    <rPh sb="13" eb="15">
      <t>ミコミ</t>
    </rPh>
    <rPh sb="17" eb="18">
      <t>フク</t>
    </rPh>
    <phoneticPr fontId="29"/>
  </si>
  <si>
    <t>④　役に立たなかった</t>
    <phoneticPr fontId="4"/>
  </si>
  <si>
    <t>②　役に立った</t>
    <phoneticPr fontId="4"/>
  </si>
  <si>
    <t>①　非常に役に立った</t>
    <phoneticPr fontId="4"/>
  </si>
  <si>
    <t>メール：</t>
  </si>
  <si>
    <t>電話：</t>
    <rPh sb="0" eb="2">
      <t>デンワ</t>
    </rPh>
    <phoneticPr fontId="29"/>
  </si>
  <si>
    <t>氏名：</t>
    <rPh sb="0" eb="2">
      <t>シメイ</t>
    </rPh>
    <phoneticPr fontId="29"/>
  </si>
  <si>
    <t>参照シートから自動入力されます。</t>
    <rPh sb="0" eb="2">
      <t>サンショウ</t>
    </rPh>
    <rPh sb="7" eb="9">
      <t>ジドウ</t>
    </rPh>
    <rPh sb="9" eb="11">
      <t>ニュウリョク</t>
    </rPh>
    <phoneticPr fontId="4"/>
  </si>
  <si>
    <t>部署・役職：</t>
    <rPh sb="0" eb="2">
      <t>ブショ</t>
    </rPh>
    <rPh sb="3" eb="5">
      <t>ヤクショク</t>
    </rPh>
    <phoneticPr fontId="29"/>
  </si>
  <si>
    <t>実施主担当者</t>
    <rPh sb="0" eb="2">
      <t>ジッシ</t>
    </rPh>
    <rPh sb="2" eb="3">
      <t>シュ</t>
    </rPh>
    <rPh sb="3" eb="6">
      <t>タントウシャ</t>
    </rPh>
    <phoneticPr fontId="29"/>
  </si>
  <si>
    <t>受付番号</t>
    <rPh sb="0" eb="2">
      <t>ウケツケ</t>
    </rPh>
    <rPh sb="2" eb="4">
      <t>バンゴウ</t>
    </rPh>
    <phoneticPr fontId="29"/>
  </si>
  <si>
    <t>実施主担当者　終了報告書</t>
    <rPh sb="0" eb="2">
      <t>ジッシ</t>
    </rPh>
    <rPh sb="2" eb="3">
      <t>シュ</t>
    </rPh>
    <rPh sb="3" eb="6">
      <t>タントウシャ</t>
    </rPh>
    <rPh sb="7" eb="9">
      <t>シュウリョウ</t>
    </rPh>
    <rPh sb="9" eb="11">
      <t>ホウコク</t>
    </rPh>
    <rPh sb="11" eb="12">
      <t>ショ</t>
    </rPh>
    <phoneticPr fontId="29"/>
  </si>
  <si>
    <t>告知・成果物等について</t>
    <rPh sb="0" eb="2">
      <t>コクチ</t>
    </rPh>
    <rPh sb="3" eb="5">
      <t>セイカ</t>
    </rPh>
    <rPh sb="6" eb="7">
      <t>トウ</t>
    </rPh>
    <phoneticPr fontId="4"/>
  </si>
  <si>
    <t>住　 　　所</t>
    <phoneticPr fontId="3"/>
  </si>
  <si>
    <t>　上記業務に関する成果の報告書を実施協定書に基づき以下のとおり提出します。</t>
    <rPh sb="25" eb="27">
      <t>イカ</t>
    </rPh>
    <phoneticPr fontId="4"/>
  </si>
  <si>
    <t>問６　さくらサイエンスプログラムの公募事業に関して、今後の改善点やその他のご要望について自由に記入してください。</t>
    <phoneticPr fontId="29"/>
  </si>
  <si>
    <t>参照シート</t>
    <rPh sb="0" eb="2">
      <t>サンショウ</t>
    </rPh>
    <phoneticPr fontId="4"/>
  </si>
  <si>
    <t>【様式2】業務計画書　実施機関概要</t>
    <rPh sb="1" eb="3">
      <t>ヨウシキ</t>
    </rPh>
    <rPh sb="5" eb="7">
      <t>ギョウム</t>
    </rPh>
    <rPh sb="11" eb="13">
      <t>ジッシ</t>
    </rPh>
    <rPh sb="13" eb="15">
      <t>キカン</t>
    </rPh>
    <rPh sb="15" eb="17">
      <t>ガイヨウ</t>
    </rPh>
    <phoneticPr fontId="4"/>
  </si>
  <si>
    <t xml:space="preserve"> 負担対象費用実績報告書（内部監査対応用）</t>
    <rPh sb="13" eb="15">
      <t>ナイブ</t>
    </rPh>
    <rPh sb="15" eb="17">
      <t>カンサ</t>
    </rPh>
    <rPh sb="17" eb="19">
      <t>タイオウ</t>
    </rPh>
    <rPh sb="19" eb="20">
      <t>ヨウ</t>
    </rPh>
    <phoneticPr fontId="4"/>
  </si>
  <si>
    <t>終了報告書類について</t>
    <rPh sb="0" eb="2">
      <t>シュウリョウ</t>
    </rPh>
    <rPh sb="2" eb="5">
      <t>ホウコクショ</t>
    </rPh>
    <rPh sb="5" eb="6">
      <t>ルイ</t>
    </rPh>
    <phoneticPr fontId="4"/>
  </si>
  <si>
    <t>以下の表をご確認のうえ、該当する様式にてご提出をお願いします。</t>
    <rPh sb="0" eb="2">
      <t>イカ</t>
    </rPh>
    <rPh sb="3" eb="4">
      <t>ヒョウ</t>
    </rPh>
    <rPh sb="6" eb="8">
      <t>カクニン</t>
    </rPh>
    <rPh sb="12" eb="14">
      <t>ガイトウ</t>
    </rPh>
    <rPh sb="16" eb="18">
      <t>ヨウシキ</t>
    </rPh>
    <rPh sb="21" eb="23">
      <t>テイシュツ</t>
    </rPh>
    <rPh sb="25" eb="26">
      <t>ネガ</t>
    </rPh>
    <phoneticPr fontId="4"/>
  </si>
  <si>
    <t>終了報告書類は実施いただいたプログラムや内部監査の実施の有無によりご使用いただく書類が異なります。</t>
    <rPh sb="0" eb="2">
      <t>シュウリョウ</t>
    </rPh>
    <rPh sb="2" eb="5">
      <t>ホウコクショ</t>
    </rPh>
    <rPh sb="5" eb="6">
      <t>ルイ</t>
    </rPh>
    <rPh sb="7" eb="9">
      <t>ジッシ</t>
    </rPh>
    <rPh sb="20" eb="22">
      <t>ナイブ</t>
    </rPh>
    <rPh sb="22" eb="24">
      <t>カンサ</t>
    </rPh>
    <rPh sb="25" eb="27">
      <t>ジッシ</t>
    </rPh>
    <rPh sb="28" eb="30">
      <t>ウム</t>
    </rPh>
    <rPh sb="34" eb="36">
      <t>シヨウ</t>
    </rPh>
    <rPh sb="40" eb="42">
      <t>ショルイ</t>
    </rPh>
    <rPh sb="43" eb="44">
      <t>コト</t>
    </rPh>
    <phoneticPr fontId="4"/>
  </si>
  <si>
    <t>【8-1】負担対象費用実績報告書　経理様式1</t>
    <rPh sb="17" eb="19">
      <t>ケイリ</t>
    </rPh>
    <rPh sb="19" eb="21">
      <t>ヨウシキ</t>
    </rPh>
    <phoneticPr fontId="4"/>
  </si>
  <si>
    <t>【8-2】負担対象費用実績報告書　経理様式1</t>
    <phoneticPr fontId="4"/>
  </si>
  <si>
    <t>様式</t>
    <rPh sb="0" eb="2">
      <t>ヨウシキ</t>
    </rPh>
    <phoneticPr fontId="4"/>
  </si>
  <si>
    <t>提出書類</t>
    <rPh sb="0" eb="2">
      <t>テイシュツ</t>
    </rPh>
    <rPh sb="2" eb="4">
      <t>ショルイ</t>
    </rPh>
    <phoneticPr fontId="4"/>
  </si>
  <si>
    <t>【10-1】終了報告書</t>
    <rPh sb="6" eb="8">
      <t>シュウリョウ</t>
    </rPh>
    <rPh sb="8" eb="11">
      <t>ホウコクショ</t>
    </rPh>
    <phoneticPr fontId="4"/>
  </si>
  <si>
    <t>【10-2】実施主担当者終了報告書</t>
    <rPh sb="6" eb="8">
      <t>ジッシ</t>
    </rPh>
    <rPh sb="8" eb="9">
      <t>シュ</t>
    </rPh>
    <rPh sb="9" eb="12">
      <t>タントウシャ</t>
    </rPh>
    <rPh sb="12" eb="14">
      <t>シュウリョウ</t>
    </rPh>
    <rPh sb="14" eb="17">
      <t>ホウコクショ</t>
    </rPh>
    <phoneticPr fontId="4"/>
  </si>
  <si>
    <t xml:space="preserve"> 
⇐公印押印は不要としますが、 
    従来の押印/紙での郵送提出を
    妨げるものではありません。</t>
    <rPh sb="3" eb="5">
      <t>コウイン</t>
    </rPh>
    <rPh sb="5" eb="7">
      <t>オウイン</t>
    </rPh>
    <rPh sb="8" eb="10">
      <t>フヨウ</t>
    </rPh>
    <phoneticPr fontId="40"/>
  </si>
  <si>
    <t>　黄色枠内に入力をお願いします。
　その他の欄は「参照シート」および「経理様式２」より
　自動入力されます。</t>
    <phoneticPr fontId="4"/>
  </si>
  <si>
    <r>
      <rPr>
        <b/>
        <sz val="10"/>
        <color theme="0"/>
        <rFont val="Meiryo UI"/>
        <family val="3"/>
        <charset val="128"/>
      </rPr>
      <t>　＜一般管理費の計上について＞</t>
    </r>
    <r>
      <rPr>
        <sz val="10"/>
        <color theme="0"/>
        <rFont val="Meiryo UI"/>
        <family val="3"/>
        <charset val="128"/>
      </rPr>
      <t xml:space="preserve">
　直接経費の執行状況（使用割合）に応じ、計上いただける一般管理費の
　上限額も変動します。直接経費の決算額が、直接経費の予算額に満たない場合は、
　下記の方法で一般管理費の上限額が算出できます。
　(a:直接経費分の決算金額の計）÷（b:直接経費分の予算金額の計）
　×（c:一般管理費分の予算額）＝（計上いただける一般管理費の上限額）
　※１円未満切り捨て　(電卓では桁落ちがあるため、Excel上での計算結果を表示)</t>
    </r>
    <phoneticPr fontId="4"/>
  </si>
  <si>
    <t>　国立研究開発法人科学技術振興機構
　分任契約担当者　殿</t>
    <rPh sb="23" eb="26">
      <t>タントウシャ</t>
    </rPh>
    <rPh sb="27" eb="28">
      <t>ドノ</t>
    </rPh>
    <phoneticPr fontId="3"/>
  </si>
  <si>
    <t>Ver. 2201</t>
    <phoneticPr fontId="4"/>
  </si>
  <si>
    <t xml:space="preserve">⇐貴機関の文書番号等の記載の
　　必要がある場合は本セル（日付のうえ）
　　に記載ください
</t>
    <rPh sb="1" eb="2">
      <t>キ</t>
    </rPh>
    <rPh sb="2" eb="4">
      <t>キカン</t>
    </rPh>
    <rPh sb="5" eb="7">
      <t>ブンショ</t>
    </rPh>
    <rPh sb="7" eb="10">
      <t>バンゴウナド</t>
    </rPh>
    <rPh sb="11" eb="13">
      <t>キサイ</t>
    </rPh>
    <rPh sb="17" eb="19">
      <t>ヒツヨウ</t>
    </rPh>
    <rPh sb="22" eb="24">
      <t>バアイ</t>
    </rPh>
    <rPh sb="25" eb="26">
      <t>ホン</t>
    </rPh>
    <rPh sb="29" eb="31">
      <t>ヒヅケ</t>
    </rPh>
    <rPh sb="39" eb="41">
      <t>キサイ</t>
    </rPh>
    <phoneticPr fontId="40"/>
  </si>
  <si>
    <r>
      <rPr>
        <b/>
        <sz val="10"/>
        <color theme="0"/>
        <rFont val="Meiryo UI"/>
        <family val="3"/>
        <charset val="128"/>
      </rPr>
      <t>　＜決算金額の内訳＞</t>
    </r>
    <r>
      <rPr>
        <sz val="10"/>
        <color theme="0"/>
        <rFont val="Meiryo UI"/>
        <family val="3"/>
        <charset val="128"/>
      </rPr>
      <t xml:space="preserve">
　実際に予算を執行した金額を入力してください。
</t>
    </r>
    <r>
      <rPr>
        <b/>
        <sz val="10"/>
        <color theme="0"/>
        <rFont val="Meiryo UI"/>
        <family val="3"/>
        <charset val="128"/>
      </rPr>
      <t>　＜予算金額の内訳＞</t>
    </r>
    <r>
      <rPr>
        <sz val="10"/>
        <color theme="0"/>
        <rFont val="Meiryo UI"/>
        <family val="3"/>
        <charset val="128"/>
      </rPr>
      <t xml:space="preserve">
　</t>
    </r>
    <r>
      <rPr>
        <b/>
        <u/>
        <sz val="10"/>
        <color theme="0"/>
        <rFont val="Meiryo UI"/>
        <family val="3"/>
        <charset val="128"/>
      </rPr>
      <t>契約時の【様式２】業務計画書</t>
    </r>
    <r>
      <rPr>
        <sz val="10"/>
        <color theme="0"/>
        <rFont val="Meiryo UI"/>
        <family val="3"/>
        <charset val="128"/>
      </rPr>
      <t>の経費概算見積書に記載されている各費目および
　一般管理費の金額を転記してください。※金額の変更はできません。
　※オンラインプログラム、招へいプログラム代替オンライン交流で契約している場合は
　　 渡航費の欄に「０」を入力してください。</t>
    </r>
    <rPh sb="2" eb="4">
      <t>ケッサン</t>
    </rPh>
    <rPh sb="4" eb="6">
      <t>キンガク</t>
    </rPh>
    <rPh sb="7" eb="9">
      <t>ウチワケ</t>
    </rPh>
    <rPh sb="12" eb="14">
      <t>ジッサイ</t>
    </rPh>
    <rPh sb="15" eb="17">
      <t>ヨサン</t>
    </rPh>
    <rPh sb="18" eb="20">
      <t>シッコウ</t>
    </rPh>
    <rPh sb="22" eb="24">
      <t>キンガク</t>
    </rPh>
    <rPh sb="25" eb="27">
      <t>ニュウリョク</t>
    </rPh>
    <rPh sb="38" eb="40">
      <t>ヨサン</t>
    </rPh>
    <rPh sb="40" eb="42">
      <t>キンガク</t>
    </rPh>
    <rPh sb="43" eb="45">
      <t>ウチワケ</t>
    </rPh>
    <rPh sb="48" eb="51">
      <t>ケイヤクジ</t>
    </rPh>
    <rPh sb="132" eb="133">
      <t>ショウ</t>
    </rPh>
    <rPh sb="140" eb="142">
      <t>ダイタイ</t>
    </rPh>
    <rPh sb="147" eb="149">
      <t>コウリュウ</t>
    </rPh>
    <rPh sb="150" eb="152">
      <t>ケイヤク</t>
    </rPh>
    <rPh sb="156" eb="158">
      <t>バアイ</t>
    </rPh>
    <rPh sb="163" eb="166">
      <t>トコウヒ</t>
    </rPh>
    <rPh sb="167" eb="168">
      <t>ラン</t>
    </rPh>
    <rPh sb="173" eb="175">
      <t>ニュウリョク</t>
    </rPh>
    <phoneticPr fontId="40"/>
  </si>
  <si>
    <r>
      <rPr>
        <b/>
        <sz val="10"/>
        <color theme="0"/>
        <rFont val="Meiryo UI"/>
        <family val="3"/>
        <charset val="128"/>
      </rPr>
      <t>　＜予算金額の内訳＞</t>
    </r>
    <r>
      <rPr>
        <sz val="10"/>
        <color theme="0"/>
        <rFont val="Meiryo UI"/>
        <family val="3"/>
        <charset val="128"/>
      </rPr>
      <t xml:space="preserve">
　</t>
    </r>
    <r>
      <rPr>
        <b/>
        <u/>
        <sz val="10"/>
        <color theme="0"/>
        <rFont val="Meiryo UI"/>
        <family val="3"/>
        <charset val="128"/>
      </rPr>
      <t>契約時の【様式２】業務計画書</t>
    </r>
    <r>
      <rPr>
        <sz val="10"/>
        <color theme="0"/>
        <rFont val="Meiryo UI"/>
        <family val="3"/>
        <charset val="128"/>
      </rPr>
      <t>の経費概算見積書に記載されている各費目および
　一般管理費の金額を転記してください。※金額の変更はできません。
　※オンラインプログラム、招へいプログラム代替オンライン交流で契約している場合は
　　 渡航費の欄に「０」を入力してください。</t>
    </r>
    <phoneticPr fontId="40"/>
  </si>
  <si>
    <t>実 施 主 担 当 者</t>
    <rPh sb="0" eb="1">
      <t>ジツ</t>
    </rPh>
    <rPh sb="2" eb="3">
      <t>シ</t>
    </rPh>
    <rPh sb="4" eb="5">
      <t>オモ</t>
    </rPh>
    <rPh sb="6" eb="7">
      <t>タン</t>
    </rPh>
    <rPh sb="8" eb="9">
      <t>トウ</t>
    </rPh>
    <rPh sb="10" eb="11">
      <t>モノ</t>
    </rPh>
    <phoneticPr fontId="3"/>
  </si>
  <si>
    <t>合計</t>
    <rPh sb="0" eb="2">
      <t>ゴウケイ</t>
    </rPh>
    <phoneticPr fontId="3"/>
  </si>
  <si>
    <r>
      <t xml:space="preserve">納品日
(yyyy/m/d)
</t>
    </r>
    <r>
      <rPr>
        <sz val="6.5"/>
        <rFont val="Meiryo UI"/>
        <family val="3"/>
        <charset val="128"/>
      </rPr>
      <t>※契約発効日以降</t>
    </r>
    <rPh sb="0" eb="3">
      <t>ノウヒンビ</t>
    </rPh>
    <phoneticPr fontId="3"/>
  </si>
  <si>
    <t>-</t>
    <phoneticPr fontId="4"/>
  </si>
  <si>
    <t>※渡航費からその他費用への流用はできません。</t>
    <phoneticPr fontId="4"/>
  </si>
  <si>
    <t>渡航費への流用額</t>
    <rPh sb="0" eb="3">
      <t>トコウヒ</t>
    </rPh>
    <phoneticPr fontId="4"/>
  </si>
  <si>
    <t>契約金額</t>
    <rPh sb="0" eb="2">
      <t>ケイヤク</t>
    </rPh>
    <rPh sb="2" eb="4">
      <t>キンガク</t>
    </rPh>
    <phoneticPr fontId="4"/>
  </si>
  <si>
    <t xml:space="preserve">  ※直接経費に係る収入および支出の内容を記入してください。（一般管理費の記入は不要です）</t>
    <phoneticPr fontId="4"/>
  </si>
  <si>
    <r>
      <t xml:space="preserve">出金日
(yyyy/m/d)
</t>
    </r>
    <r>
      <rPr>
        <sz val="6.5"/>
        <color theme="1"/>
        <rFont val="Meiryo UI"/>
        <family val="3"/>
        <charset val="128"/>
      </rPr>
      <t>※機関からの支出日</t>
    </r>
    <rPh sb="0" eb="2">
      <t>シュッキン</t>
    </rPh>
    <rPh sb="2" eb="3">
      <t>ヒ</t>
    </rPh>
    <rPh sb="16" eb="18">
      <t>キカン</t>
    </rPh>
    <rPh sb="21" eb="23">
      <t>シシュツ</t>
    </rPh>
    <rPh sb="23" eb="24">
      <t>ビ</t>
    </rPh>
    <phoneticPr fontId="3"/>
  </si>
  <si>
    <t>自動で入力されます。
※契約発効日のみ
　 入力してください。</t>
    <rPh sb="0" eb="2">
      <t>ジドウ</t>
    </rPh>
    <rPh sb="3" eb="5">
      <t>ニュウリョク</t>
    </rPh>
    <phoneticPr fontId="4"/>
  </si>
  <si>
    <t>分任契約担当者　殿</t>
    <rPh sb="8" eb="9">
      <t>ドノ</t>
    </rPh>
    <phoneticPr fontId="4"/>
  </si>
  <si>
    <t>（　受付番号：</t>
    <rPh sb="2" eb="4">
      <t>ウケツケ</t>
    </rPh>
    <rPh sb="4" eb="6">
      <t>バンゴウ</t>
    </rPh>
    <phoneticPr fontId="4"/>
  </si>
  <si>
    <t>実施機関概要</t>
    <rPh sb="0" eb="2">
      <t>ジッシ</t>
    </rPh>
    <phoneticPr fontId="4"/>
  </si>
  <si>
    <t>実施体制について</t>
    <rPh sb="0" eb="2">
      <t>ジッシ</t>
    </rPh>
    <phoneticPr fontId="4"/>
  </si>
  <si>
    <t>実施内容</t>
    <rPh sb="2" eb="4">
      <t>ナイヨウ</t>
    </rPh>
    <phoneticPr fontId="4"/>
  </si>
  <si>
    <t>参加者修了報告書</t>
    <rPh sb="0" eb="2">
      <t>サンカ</t>
    </rPh>
    <phoneticPr fontId="4"/>
  </si>
  <si>
    <t>参加者情報</t>
    <rPh sb="0" eb="3">
      <t>サンカシャ</t>
    </rPh>
    <rPh sb="3" eb="5">
      <t>ジョウホウ</t>
    </rPh>
    <phoneticPr fontId="4"/>
  </si>
  <si>
    <t>招へい者の受入れおよび受入れ体制について</t>
    <rPh sb="0" eb="1">
      <t>ショウ</t>
    </rPh>
    <rPh sb="3" eb="4">
      <t>シャ</t>
    </rPh>
    <rPh sb="5" eb="6">
      <t>ウ</t>
    </rPh>
    <rPh sb="6" eb="7">
      <t>イ</t>
    </rPh>
    <phoneticPr fontId="4"/>
  </si>
  <si>
    <t>3)</t>
    <phoneticPr fontId="4"/>
  </si>
  <si>
    <t>8)</t>
    <phoneticPr fontId="3"/>
  </si>
  <si>
    <t>＜取材があった場合＞
　取材申込者(所属会社・記者名)
　情報媒体(○○新聞、○○テレビ○○番組)
　掲載日・放映日(○○○○年○月○日)
　を記載ください。 (複数ある場合は複数記載ください)
　記載例：
　①取材者：○○新聞　○○○○　
　　 掲載日：○○○○年○月○日　朝刊（○○地方版）</t>
    <phoneticPr fontId="4"/>
  </si>
  <si>
    <t>　ホームページ等で公開した場合は
　URLを貼り付けてください。</t>
    <phoneticPr fontId="4"/>
  </si>
  <si>
    <t>　本プログラムの活動内容がわかる代表的な写真を
　2～3枚貼付してください。
　キャプション欄には、本プログラム中のどのような様子を
　撮ったものか【様式２】のプログラム内容のどの部分か
　わかるように記載してください。
　変更があった場合は修正した【様式2】も提出してください。
　※必ず ｢招へい者全員｣ が写っている写真を1枚以上
　　 使用してください。
　※ファイル全体で 「３MB以内」 となるようファイルデータを
　 　調整してください。  </t>
    <phoneticPr fontId="4"/>
  </si>
  <si>
    <t>⇐貴機関の文書番号等の記載の
　　必要がある場合は本セル（日付のうえ）
　　に記載ください</t>
    <rPh sb="1" eb="2">
      <t>キ</t>
    </rPh>
    <rPh sb="2" eb="4">
      <t>キカン</t>
    </rPh>
    <rPh sb="5" eb="7">
      <t>ブンショ</t>
    </rPh>
    <rPh sb="7" eb="10">
      <t>バンゴウナド</t>
    </rPh>
    <rPh sb="11" eb="13">
      <t>キサイ</t>
    </rPh>
    <rPh sb="17" eb="19">
      <t>ヒツヨウ</t>
    </rPh>
    <rPh sb="22" eb="24">
      <t>バアイ</t>
    </rPh>
    <rPh sb="25" eb="26">
      <t>ホン</t>
    </rPh>
    <rPh sb="29" eb="31">
      <t>ヒヅケ</t>
    </rPh>
    <rPh sb="39" eb="41">
      <t>キサイ</t>
    </rPh>
    <phoneticPr fontId="40"/>
  </si>
  <si>
    <t>プログラム名</t>
    <rPh sb="5" eb="6">
      <t>メイ</t>
    </rPh>
    <phoneticPr fontId="29"/>
  </si>
  <si>
    <t>※該当するプログラムを選択してください</t>
  </si>
  <si>
    <t>「参照シート」にデータを貼りつけた後、黄色枠内に入力をお願いします。</t>
    <phoneticPr fontId="4"/>
  </si>
  <si>
    <t>　枠内に直接経費の支出内容をご記入ください。 ※渡航費支出額が予算を超えた場合は、
　渡航費以外からの流用が可能です。余った場合は返還いただきます。</t>
    <rPh sb="4" eb="6">
      <t>チョクセツ</t>
    </rPh>
    <rPh sb="6" eb="8">
      <t>ケイヒ</t>
    </rPh>
    <phoneticPr fontId="4"/>
  </si>
  <si>
    <t>問１</t>
    <phoneticPr fontId="4"/>
  </si>
  <si>
    <t>本事業は貴機関と送出し機関との間の草の根的な交流活動に役立ちましたか。</t>
    <phoneticPr fontId="4"/>
  </si>
  <si>
    <t>本事業のオンライン交流は貴機関と参加機関との間の草の根的な交流活動に役立ちましたか。</t>
    <phoneticPr fontId="4"/>
  </si>
  <si>
    <t>問２</t>
    <phoneticPr fontId="29"/>
  </si>
  <si>
    <t>実施機関になったことによりどのような影響や変化がありましたか（複数回答可）。</t>
    <phoneticPr fontId="4"/>
  </si>
  <si>
    <t>（来日・新たな受入れ）※見込みも含む</t>
    <phoneticPr fontId="4"/>
  </si>
  <si>
    <t>受入れ機関になったことによりどのような影響や変化がありましたか（複数回答可）。</t>
    <phoneticPr fontId="4"/>
  </si>
  <si>
    <t>①　参加者の来日あるいは新たな留学生や研究者の受け入れにつながった</t>
    <phoneticPr fontId="4"/>
  </si>
  <si>
    <t>（実施機関の国際化）</t>
    <rPh sb="1" eb="3">
      <t>ジッシ</t>
    </rPh>
    <rPh sb="3" eb="5">
      <t>キカン</t>
    </rPh>
    <rPh sb="6" eb="9">
      <t>コクサイカ</t>
    </rPh>
    <phoneticPr fontId="29"/>
  </si>
  <si>
    <t>⑤　実施を担当した日本人の国際意識の向上や留学希望につながった</t>
    <rPh sb="2" eb="4">
      <t>ジッシ</t>
    </rPh>
    <phoneticPr fontId="4"/>
  </si>
  <si>
    <t>問３</t>
    <phoneticPr fontId="29"/>
  </si>
  <si>
    <t>招へいした青少年の我が国の科学技術に対する関心は高く優秀でしたか。</t>
    <phoneticPr fontId="4"/>
  </si>
  <si>
    <t>参加した青少年の我が国の科学技術に対する関心は高く優秀でしたか。</t>
    <rPh sb="0" eb="2">
      <t>サンカ</t>
    </rPh>
    <phoneticPr fontId="4"/>
  </si>
  <si>
    <t>機会があれば、今後も本事業のオンライン交流を活用したいですか。</t>
    <phoneticPr fontId="4"/>
  </si>
  <si>
    <t>問４</t>
    <phoneticPr fontId="4"/>
  </si>
  <si>
    <t>機会があれば、今後も本事業を活用したいですか。</t>
    <phoneticPr fontId="4"/>
  </si>
  <si>
    <t>【8-1】負担対象費用実績報告書　経理様式2</t>
    <phoneticPr fontId="4"/>
  </si>
  <si>
    <t>○</t>
    <phoneticPr fontId="4"/>
  </si>
  <si>
    <t>2022年度プログラム</t>
    <rPh sb="4" eb="6">
      <t>ネンド</t>
    </rPh>
    <phoneticPr fontId="4"/>
  </si>
  <si>
    <t>内部監査実施の有無　</t>
    <rPh sb="0" eb="2">
      <t>ナイブ</t>
    </rPh>
    <rPh sb="2" eb="4">
      <t>カンサ</t>
    </rPh>
    <rPh sb="4" eb="6">
      <t>ジッシ</t>
    </rPh>
    <rPh sb="7" eb="9">
      <t>ウム</t>
    </rPh>
    <phoneticPr fontId="4"/>
  </si>
  <si>
    <t>⇐公印押印は不要としますが、 
    従来の押印/紙での郵送提出を
    妨げるものではありません。</t>
    <rPh sb="1" eb="3">
      <t>コウイン</t>
    </rPh>
    <rPh sb="3" eb="5">
      <t>オウイン</t>
    </rPh>
    <rPh sb="6" eb="8">
      <t>フヨウ</t>
    </rPh>
    <phoneticPr fontId="40"/>
  </si>
  <si>
    <t>⇐自動入力されます。</t>
    <rPh sb="1" eb="3">
      <t>ジドウ</t>
    </rPh>
    <rPh sb="3" eb="5">
      <t>ニュウリョク</t>
    </rPh>
    <phoneticPr fontId="4"/>
  </si>
  <si>
    <t>※実施の有無を選択してください</t>
  </si>
  <si>
    <t>送出し機関概要</t>
    <rPh sb="0" eb="2">
      <t>オクリダ</t>
    </rPh>
    <phoneticPr fontId="4"/>
  </si>
  <si>
    <t>参加機関概要</t>
    <rPh sb="0" eb="2">
      <t>サンカ</t>
    </rPh>
    <rPh sb="2" eb="4">
      <t>キカン</t>
    </rPh>
    <phoneticPr fontId="4"/>
  </si>
  <si>
    <t>9)</t>
    <phoneticPr fontId="3"/>
  </si>
  <si>
    <t>＜項番を増やしたい場合＞
項番は80まで増やせます。
項番19以降を表示される場合は、行34、行97を選択し、
右クリックから「再表示」を選択してください。</t>
    <phoneticPr fontId="4"/>
  </si>
  <si>
    <t>(a)</t>
    <phoneticPr fontId="4"/>
  </si>
  <si>
    <t>(a÷b×c)</t>
    <phoneticPr fontId="4"/>
  </si>
  <si>
    <t>(b)</t>
    <phoneticPr fontId="4"/>
  </si>
  <si>
    <t>(c)</t>
    <phoneticPr fontId="4"/>
  </si>
  <si>
    <r>
      <t xml:space="preserve">納品日
(yyyy/m/d)
</t>
    </r>
    <r>
      <rPr>
        <sz val="6"/>
        <rFont val="Meiryo UI"/>
        <family val="3"/>
        <charset val="128"/>
      </rPr>
      <t>※契約発効日もしくは合意書発行日以降</t>
    </r>
    <rPh sb="0" eb="3">
      <t>ノウヒンビ</t>
    </rPh>
    <rPh sb="25" eb="28">
      <t>ゴウイショ</t>
    </rPh>
    <rPh sb="28" eb="31">
      <t>ハッコウビ</t>
    </rPh>
    <phoneticPr fontId="3"/>
  </si>
  <si>
    <t>Ver. 2202</t>
    <phoneticPr fontId="4"/>
  </si>
  <si>
    <t>国立研究開発法人科学技術振興機構
分任契約担当者　殿</t>
    <rPh sb="25" eb="26">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</si>
</sst>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411]ggge&quot;年&quot;m&quot;月&quot;d&quot;日&quot;;@"/>
    <numFmt numFmtId="178" formatCode="yyyy/m/d;@"/>
    <numFmt numFmtId="179" formatCode="0_ "/>
    <numFmt numFmtId="180" formatCode="#,##0_ ;[Red]\-#,##0\ "/>
    <numFmt numFmtId="181" formatCode="0&quot; 日間&quot;\ "/>
    <numFmt numFmtId="182" formatCode="#,##0_ "/>
  </numFmts>
  <fonts count="48" x14ac:knownFonts="1">
    <font>
      <sz val="10"/>
      <color theme="1"/>
      <name val="Meiryo UI"/>
      <family val="2"/>
      <charset val="128"/>
    </font>
    <font>
      <sz val="11"/>
      <color theme="1"/>
      <name val="Meiryo UI"/>
      <family val="2"/>
      <charset val="128"/>
    </font>
    <font>
      <sz val="10"/>
      <color theme="1"/>
      <name val="Meiryo UI"/>
      <family val="2"/>
      <charset val="128"/>
    </font>
    <font>
      <sz val="18"/>
      <color theme="3"/>
      <name val="游ゴシック Light"/>
      <family val="2"/>
      <charset val="128"/>
      <scheme val="major"/>
    </font>
    <font>
      <sz val="6"/>
      <name val="Meiryo UI"/>
      <family val="2"/>
      <charset val="128"/>
    </font>
    <font>
      <b/>
      <sz val="14"/>
      <color theme="1"/>
      <name val="Meiryo UI"/>
      <family val="3"/>
      <charset val="128"/>
    </font>
    <font>
      <sz val="11"/>
      <color theme="1"/>
      <name val="Meiryo UI"/>
      <family val="3"/>
      <charset val="128"/>
    </font>
    <font>
      <sz val="12"/>
      <color theme="1"/>
      <name val="Meiryo UI"/>
      <family val="2"/>
      <charset val="128"/>
    </font>
    <font>
      <sz val="9"/>
      <color theme="1"/>
      <name val="Meiryo UI"/>
      <family val="3"/>
      <charset val="128"/>
    </font>
    <font>
      <b/>
      <sz val="10"/>
      <color theme="1"/>
      <name val="Meiryo UI"/>
      <family val="3"/>
      <charset val="128"/>
    </font>
    <font>
      <b/>
      <sz val="11"/>
      <color theme="1"/>
      <name val="Meiryo UI"/>
      <family val="3"/>
      <charset val="128"/>
    </font>
    <font>
      <sz val="10"/>
      <color theme="1"/>
      <name val="Meiryo UI"/>
      <family val="3"/>
      <charset val="128"/>
    </font>
    <font>
      <sz val="10"/>
      <color rgb="FFFF0000"/>
      <name val="Meiryo UI"/>
      <family val="3"/>
      <charset val="128"/>
    </font>
    <font>
      <sz val="8"/>
      <color theme="1"/>
      <name val="Meiryo UI"/>
      <family val="3"/>
      <charset val="128"/>
    </font>
    <font>
      <sz val="7.5"/>
      <color theme="1"/>
      <name val="Meiryo UI"/>
      <family val="3"/>
      <charset val="128"/>
    </font>
    <font>
      <sz val="7.5"/>
      <color rgb="FFFF0000"/>
      <name val="Meiryo UI"/>
      <family val="3"/>
      <charset val="128"/>
    </font>
    <font>
      <sz val="9"/>
      <color theme="1"/>
      <name val="Meiryo UI"/>
      <family val="2"/>
      <charset val="128"/>
    </font>
    <font>
      <sz val="11"/>
      <color theme="1"/>
      <name val="Meiryo UI"/>
      <family val="2"/>
      <charset val="128"/>
    </font>
    <font>
      <sz val="10"/>
      <name val="Meiryo UI"/>
      <family val="3"/>
      <charset val="128"/>
    </font>
    <font>
      <sz val="11"/>
      <name val="Meiryo UI"/>
      <family val="3"/>
      <charset val="128"/>
    </font>
    <font>
      <b/>
      <sz val="11"/>
      <name val="Meiryo UI"/>
      <family val="3"/>
      <charset val="128"/>
    </font>
    <font>
      <sz val="9"/>
      <name val="Meiryo UI"/>
      <family val="3"/>
      <charset val="128"/>
    </font>
    <font>
      <b/>
      <sz val="18"/>
      <name val="Meiryo UI"/>
      <family val="3"/>
      <charset val="128"/>
    </font>
    <font>
      <b/>
      <sz val="10"/>
      <color rgb="FFFF0000"/>
      <name val="Meiryo UI"/>
      <family val="3"/>
      <charset val="128"/>
    </font>
    <font>
      <b/>
      <sz val="12"/>
      <name val="Meiryo UI"/>
      <family val="3"/>
      <charset val="128"/>
    </font>
    <font>
      <b/>
      <sz val="10"/>
      <name val="Meiryo UI"/>
      <family val="3"/>
      <charset val="128"/>
    </font>
    <font>
      <sz val="12"/>
      <color theme="1"/>
      <name val="Meiryo UI"/>
      <family val="3"/>
      <charset val="128"/>
    </font>
    <font>
      <sz val="12"/>
      <name val="Meiryo UI"/>
      <family val="3"/>
      <charset val="128"/>
    </font>
    <font>
      <sz val="11"/>
      <color theme="2" tint="-0.499984740745262"/>
      <name val="Meiryo UI"/>
      <family val="3"/>
      <charset val="128"/>
    </font>
    <font>
      <b/>
      <sz val="13"/>
      <color theme="3"/>
      <name val="Meiryo UI"/>
      <family val="2"/>
      <charset val="128"/>
    </font>
    <font>
      <sz val="14"/>
      <color theme="1"/>
      <name val="Meiryo UI"/>
      <family val="3"/>
      <charset val="128"/>
    </font>
    <font>
      <b/>
      <sz val="9"/>
      <color theme="1"/>
      <name val="Meiryo UI"/>
      <family val="3"/>
      <charset val="128"/>
    </font>
    <font>
      <sz val="10"/>
      <color theme="0" tint="-0.34998626667073579"/>
      <name val="Meiryo UI"/>
      <family val="2"/>
      <charset val="128"/>
    </font>
    <font>
      <sz val="9"/>
      <color rgb="FF000000"/>
      <name val="Meiryo UI"/>
      <family val="3"/>
      <charset val="128"/>
    </font>
    <font>
      <b/>
      <sz val="12"/>
      <color theme="1"/>
      <name val="Meiryo UI"/>
      <family val="3"/>
      <charset val="128"/>
    </font>
    <font>
      <u/>
      <sz val="10"/>
      <color theme="10"/>
      <name val="Meiryo UI"/>
      <family val="2"/>
      <charset val="128"/>
    </font>
    <font>
      <b/>
      <u/>
      <sz val="10"/>
      <color theme="10"/>
      <name val="Meiryo UI"/>
      <family val="3"/>
      <charset val="128"/>
    </font>
    <font>
      <b/>
      <sz val="14"/>
      <color rgb="FFFF0000"/>
      <name val="Meiryo UI"/>
      <family val="3"/>
      <charset val="128"/>
    </font>
    <font>
      <b/>
      <sz val="10"/>
      <color theme="0"/>
      <name val="Meiryo UI"/>
      <family val="3"/>
      <charset val="128"/>
    </font>
    <font>
      <sz val="10"/>
      <color theme="0"/>
      <name val="Meiryo UI"/>
      <family val="3"/>
      <charset val="128"/>
    </font>
    <font>
      <sz val="6"/>
      <name val="游ゴシック"/>
      <family val="2"/>
      <charset val="128"/>
      <scheme val="minor"/>
    </font>
    <font>
      <b/>
      <u/>
      <sz val="10"/>
      <color theme="0"/>
      <name val="Meiryo UI"/>
      <family val="3"/>
      <charset val="128"/>
    </font>
    <font>
      <sz val="6.5"/>
      <color theme="1"/>
      <name val="Meiryo UI"/>
      <family val="3"/>
      <charset val="128"/>
    </font>
    <font>
      <sz val="6.5"/>
      <name val="Meiryo UI"/>
      <family val="3"/>
      <charset val="128"/>
    </font>
    <font>
      <sz val="9"/>
      <color theme="0"/>
      <name val="Meiryo UI"/>
      <family val="3"/>
      <charset val="128"/>
    </font>
    <font>
      <sz val="9"/>
      <color rgb="FFFF0000"/>
      <name val="Meiryo UI"/>
      <family val="3"/>
      <charset val="128"/>
    </font>
    <font>
      <b/>
      <sz val="9"/>
      <color rgb="FFFF0000"/>
      <name val="Meiryo UI"/>
      <family val="3"/>
      <charset val="128"/>
    </font>
    <font>
      <sz val="6"/>
      <name val="Meiryo UI"/>
      <family val="3"/>
      <charset val="128"/>
    </font>
  </fonts>
  <fills count="7">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4472C4"/>
        <bgColor indexed="64"/>
      </patternFill>
    </fill>
  </fills>
  <borders count="1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double">
        <color indexed="64"/>
      </top>
      <bottom style="hair">
        <color auto="1"/>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style="thin">
        <color indexed="64"/>
      </right>
      <top/>
      <bottom/>
      <diagonal/>
    </border>
    <border>
      <left style="thick">
        <color rgb="FFFF0000"/>
      </left>
      <right/>
      <top style="thin">
        <color indexed="64"/>
      </top>
      <bottom style="hair">
        <color indexed="64"/>
      </bottom>
      <diagonal/>
    </border>
    <border>
      <left/>
      <right style="thick">
        <color rgb="FFFF0000"/>
      </right>
      <top style="thin">
        <color indexed="64"/>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right style="thick">
        <color rgb="FFFF0000"/>
      </right>
      <top style="hair">
        <color indexed="64"/>
      </top>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hair">
        <color auto="1"/>
      </right>
      <top/>
      <bottom/>
      <diagonal/>
    </border>
    <border>
      <left style="thick">
        <color rgb="FFFF0000"/>
      </left>
      <right style="hair">
        <color auto="1"/>
      </right>
      <top/>
      <bottom style="thin">
        <color indexed="64"/>
      </bottom>
      <diagonal/>
    </border>
    <border>
      <left/>
      <right style="thick">
        <color rgb="FFFF0000"/>
      </right>
      <top style="hair">
        <color auto="1"/>
      </top>
      <bottom style="thin">
        <color indexed="64"/>
      </bottom>
      <diagonal/>
    </border>
    <border>
      <left style="thick">
        <color rgb="FFFF0000"/>
      </left>
      <right style="hair">
        <color auto="1"/>
      </right>
      <top style="thin">
        <color indexed="64"/>
      </top>
      <bottom/>
      <diagonal/>
    </border>
    <border>
      <left style="thick">
        <color rgb="FFFF0000"/>
      </left>
      <right style="hair">
        <color auto="1"/>
      </right>
      <top style="double">
        <color auto="1"/>
      </top>
      <bottom/>
      <diagonal/>
    </border>
    <border>
      <left/>
      <right style="thick">
        <color rgb="FFFF0000"/>
      </right>
      <top style="double">
        <color auto="1"/>
      </top>
      <bottom style="hair">
        <color auto="1"/>
      </bottom>
      <diagonal/>
    </border>
    <border>
      <left style="thick">
        <color rgb="FFFF0000"/>
      </left>
      <right style="hair">
        <color auto="1"/>
      </right>
      <top/>
      <bottom style="thick">
        <color rgb="FFFF0000"/>
      </bottom>
      <diagonal/>
    </border>
    <border>
      <left style="hair">
        <color auto="1"/>
      </left>
      <right style="hair">
        <color auto="1"/>
      </right>
      <top style="hair">
        <color auto="1"/>
      </top>
      <bottom style="thick">
        <color rgb="FFFF0000"/>
      </bottom>
      <diagonal/>
    </border>
    <border>
      <left/>
      <right/>
      <top style="hair">
        <color auto="1"/>
      </top>
      <bottom style="thick">
        <color rgb="FFFF0000"/>
      </bottom>
      <diagonal/>
    </border>
    <border>
      <left/>
      <right style="thick">
        <color rgb="FFFF0000"/>
      </right>
      <top style="hair">
        <color auto="1"/>
      </top>
      <bottom style="thick">
        <color rgb="FFFF0000"/>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ck">
        <color indexed="64"/>
      </left>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ck">
        <color auto="1"/>
      </right>
      <top/>
      <bottom style="thick">
        <color auto="1"/>
      </bottom>
      <diagonal/>
    </border>
    <border>
      <left/>
      <right style="thick">
        <color auto="1"/>
      </right>
      <top/>
      <bottom/>
      <diagonal/>
    </border>
    <border>
      <left/>
      <right style="thick">
        <color auto="1"/>
      </right>
      <top style="thick">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indexed="64"/>
      </right>
      <top style="medium">
        <color indexed="64"/>
      </top>
      <bottom style="thin">
        <color indexed="64"/>
      </bottom>
      <diagonal/>
    </border>
    <border>
      <left style="hair">
        <color auto="1"/>
      </left>
      <right/>
      <top style="hair">
        <color auto="1"/>
      </top>
      <bottom style="double">
        <color auto="1"/>
      </bottom>
      <diagonal/>
    </border>
    <border>
      <left/>
      <right/>
      <top style="hair">
        <color auto="1"/>
      </top>
      <bottom style="double">
        <color auto="1"/>
      </bottom>
      <diagonal/>
    </border>
    <border>
      <left style="hair">
        <color auto="1"/>
      </left>
      <right/>
      <top style="hair">
        <color auto="1"/>
      </top>
      <bottom style="thick">
        <color rgb="FFFF0000"/>
      </bottom>
      <diagonal/>
    </border>
    <border>
      <left style="thick">
        <color rgb="FFFF0000"/>
      </left>
      <right style="hair">
        <color auto="1"/>
      </right>
      <top/>
      <bottom style="double">
        <color auto="1"/>
      </bottom>
      <diagonal/>
    </border>
    <border>
      <left/>
      <right style="thick">
        <color rgb="FFFF0000"/>
      </right>
      <top style="hair">
        <color auto="1"/>
      </top>
      <bottom style="double">
        <color auto="1"/>
      </bottom>
      <diagonal/>
    </border>
    <border>
      <left style="thick">
        <color rgb="FFFF0000"/>
      </left>
      <right/>
      <top style="hair">
        <color auto="1"/>
      </top>
      <bottom style="thin">
        <color indexed="64"/>
      </bottom>
      <diagonal/>
    </border>
    <border>
      <left/>
      <right style="hair">
        <color auto="1"/>
      </right>
      <top style="hair">
        <color auto="1"/>
      </top>
      <bottom style="thin">
        <color indexed="64"/>
      </bottom>
      <diagonal/>
    </border>
    <border>
      <left style="medium">
        <color indexed="64"/>
      </left>
      <right/>
      <top style="medium">
        <color indexed="64"/>
      </top>
      <bottom style="medium">
        <color indexed="64"/>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top/>
      <bottom style="double">
        <color theme="0"/>
      </bottom>
      <diagonal/>
    </border>
    <border>
      <left/>
      <right style="double">
        <color theme="0"/>
      </right>
      <top/>
      <bottom style="double">
        <color theme="0"/>
      </bottom>
      <diagonal/>
    </border>
    <border>
      <left/>
      <right/>
      <top style="double">
        <color theme="0"/>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671">
    <xf numFmtId="0" fontId="0" fillId="0" borderId="0" xfId="0">
      <alignment vertical="center"/>
    </xf>
    <xf numFmtId="0" fontId="0" fillId="0" borderId="0" xfId="0" applyProtection="1">
      <alignment vertical="center"/>
      <protection locked="0"/>
    </xf>
    <xf numFmtId="0" fontId="20" fillId="2" borderId="12" xfId="0" applyFont="1" applyFill="1" applyBorder="1" applyAlignment="1">
      <alignment vertical="center" wrapText="1"/>
    </xf>
    <xf numFmtId="0" fontId="8" fillId="3" borderId="48" xfId="0" applyFont="1" applyFill="1" applyBorder="1" applyAlignment="1">
      <alignment vertical="center" shrinkToFit="1"/>
    </xf>
    <xf numFmtId="0" fontId="8" fillId="3" borderId="49" xfId="0" applyFont="1" applyFill="1" applyBorder="1" applyAlignment="1">
      <alignment vertical="center" shrinkToFit="1"/>
    </xf>
    <xf numFmtId="0" fontId="21" fillId="0" borderId="49" xfId="0" applyFont="1" applyBorder="1" applyAlignment="1" applyProtection="1">
      <alignment vertical="center" shrinkToFit="1"/>
      <protection locked="0"/>
    </xf>
    <xf numFmtId="0" fontId="8" fillId="3" borderId="50" xfId="0" applyFont="1" applyFill="1" applyBorder="1" applyAlignment="1">
      <alignment vertical="center" shrinkToFit="1"/>
    </xf>
    <xf numFmtId="0" fontId="8" fillId="3" borderId="51" xfId="0" applyFont="1" applyFill="1" applyBorder="1" applyAlignment="1">
      <alignment vertical="center" shrinkToFit="1"/>
    </xf>
    <xf numFmtId="0" fontId="8" fillId="3" borderId="52" xfId="0" applyFont="1" applyFill="1" applyBorder="1" applyAlignment="1">
      <alignment vertical="center" shrinkToFit="1"/>
    </xf>
    <xf numFmtId="0" fontId="8" fillId="3" borderId="67" xfId="0" applyFont="1" applyFill="1" applyBorder="1" applyAlignment="1">
      <alignment vertical="center" shrinkToFit="1"/>
    </xf>
    <xf numFmtId="0" fontId="20" fillId="2" borderId="76" xfId="0" applyFont="1" applyFill="1" applyBorder="1">
      <alignment vertical="center"/>
    </xf>
    <xf numFmtId="0" fontId="20" fillId="2" borderId="77" xfId="0" applyFont="1" applyFill="1" applyBorder="1" applyAlignment="1">
      <alignment vertical="center" wrapText="1"/>
    </xf>
    <xf numFmtId="0" fontId="8" fillId="3" borderId="85" xfId="0" applyFont="1" applyFill="1" applyBorder="1" applyAlignment="1">
      <alignment vertical="center" shrinkToFit="1"/>
    </xf>
    <xf numFmtId="0" fontId="21" fillId="0" borderId="85" xfId="0" applyFont="1" applyBorder="1" applyAlignment="1" applyProtection="1">
      <alignment vertical="center" shrinkToFit="1"/>
      <protection locked="0"/>
    </xf>
    <xf numFmtId="0" fontId="0" fillId="0" borderId="0" xfId="0" applyProtection="1">
      <alignment vertical="center"/>
    </xf>
    <xf numFmtId="0" fontId="9" fillId="0" borderId="0" xfId="0" applyFont="1" applyAlignment="1" applyProtection="1">
      <alignment horizontal="righ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0" fillId="0" borderId="2" xfId="0" applyBorder="1" applyProtection="1">
      <alignment vertical="center"/>
    </xf>
    <xf numFmtId="0" fontId="0" fillId="0" borderId="3" xfId="0" applyBorder="1" applyProtection="1">
      <alignmen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0" fillId="0" borderId="0" xfId="0" applyBorder="1" applyProtection="1">
      <alignment vertical="center"/>
    </xf>
    <xf numFmtId="0" fontId="17" fillId="0" borderId="0" xfId="0" applyFont="1" applyBorder="1" applyAlignment="1" applyProtection="1">
      <alignment horizontal="right" vertical="center"/>
    </xf>
    <xf numFmtId="0" fontId="0" fillId="0" borderId="5" xfId="0" applyBorder="1" applyProtection="1">
      <alignment vertical="center"/>
    </xf>
    <xf numFmtId="0" fontId="6" fillId="0" borderId="5" xfId="0" applyFont="1" applyBorder="1" applyProtection="1">
      <alignment vertical="center"/>
    </xf>
    <xf numFmtId="0" fontId="6" fillId="0" borderId="4" xfId="0" applyFont="1" applyBorder="1" applyProtection="1">
      <alignment vertical="center"/>
    </xf>
    <xf numFmtId="0" fontId="6" fillId="0" borderId="0" xfId="0" applyFont="1" applyBorder="1" applyProtection="1">
      <alignment vertical="center"/>
    </xf>
    <xf numFmtId="0" fontId="6" fillId="0" borderId="4" xfId="0" applyFont="1" applyBorder="1" applyAlignment="1" applyProtection="1">
      <alignment horizontal="center"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26" fillId="0" borderId="6" xfId="0" applyFont="1" applyBorder="1" applyProtection="1">
      <alignment vertical="center"/>
    </xf>
    <xf numFmtId="0" fontId="6" fillId="0" borderId="7" xfId="0" applyFont="1" applyBorder="1" applyProtection="1">
      <alignment vertical="center"/>
    </xf>
    <xf numFmtId="0" fontId="8" fillId="0" borderId="8" xfId="0" applyFont="1" applyBorder="1" applyAlignment="1" applyProtection="1">
      <alignment horizontal="right" vertical="center"/>
    </xf>
    <xf numFmtId="0" fontId="6" fillId="3" borderId="1" xfId="0" applyFont="1" applyFill="1" applyBorder="1" applyProtection="1">
      <alignment vertical="center"/>
    </xf>
    <xf numFmtId="0" fontId="6" fillId="3" borderId="4" xfId="0" applyFont="1" applyFill="1" applyBorder="1" applyProtection="1">
      <alignment vertical="center"/>
    </xf>
    <xf numFmtId="38" fontId="11" fillId="0" borderId="88" xfId="1" applyNumberFormat="1" applyFont="1" applyBorder="1" applyAlignment="1" applyProtection="1">
      <alignment vertical="center" shrinkToFit="1"/>
    </xf>
    <xf numFmtId="0" fontId="0" fillId="0" borderId="4" xfId="0" applyBorder="1" applyProtection="1">
      <alignment vertical="center"/>
    </xf>
    <xf numFmtId="0" fontId="11" fillId="0" borderId="4" xfId="0" applyFont="1" applyBorder="1" applyAlignment="1" applyProtection="1">
      <alignment horizontal="center" vertical="center" wrapText="1"/>
    </xf>
    <xf numFmtId="180" fontId="11" fillId="0" borderId="0" xfId="1" applyNumberFormat="1" applyFont="1" applyBorder="1" applyAlignment="1" applyProtection="1">
      <alignment vertical="center"/>
    </xf>
    <xf numFmtId="180" fontId="11" fillId="0" borderId="0" xfId="1" applyNumberFormat="1" applyFont="1" applyFill="1" applyBorder="1" applyAlignment="1" applyProtection="1">
      <alignment vertical="center"/>
    </xf>
    <xf numFmtId="180" fontId="11" fillId="0" borderId="5" xfId="1" applyNumberFormat="1" applyFont="1" applyBorder="1" applyAlignment="1" applyProtection="1">
      <alignment vertical="center"/>
    </xf>
    <xf numFmtId="0" fontId="26" fillId="0" borderId="6" xfId="0" applyFont="1" applyBorder="1" applyAlignment="1" applyProtection="1">
      <alignment vertical="center"/>
    </xf>
    <xf numFmtId="180" fontId="11" fillId="0" borderId="7" xfId="1" applyNumberFormat="1" applyFont="1" applyFill="1" applyBorder="1" applyAlignment="1" applyProtection="1">
      <alignment vertical="center"/>
    </xf>
    <xf numFmtId="180" fontId="11" fillId="0" borderId="7" xfId="1" applyNumberFormat="1" applyFont="1" applyBorder="1" applyAlignment="1" applyProtection="1">
      <alignment vertical="center"/>
    </xf>
    <xf numFmtId="180" fontId="11" fillId="0" borderId="8" xfId="1" applyNumberFormat="1" applyFont="1" applyBorder="1" applyAlignment="1" applyProtection="1">
      <alignment vertical="center"/>
    </xf>
    <xf numFmtId="0" fontId="7" fillId="0" borderId="0" xfId="0" applyFont="1" applyProtection="1">
      <alignment vertical="center"/>
    </xf>
    <xf numFmtId="180" fontId="0" fillId="0" borderId="0" xfId="0" applyNumberFormat="1" applyProtection="1">
      <alignment vertical="center"/>
    </xf>
    <xf numFmtId="0" fontId="6" fillId="3" borderId="23" xfId="0" applyFont="1" applyFill="1" applyBorder="1" applyAlignment="1" applyProtection="1">
      <alignment horizontal="center" vertical="center"/>
    </xf>
    <xf numFmtId="0" fontId="6" fillId="0" borderId="0" xfId="0" applyFont="1" applyProtection="1">
      <alignment vertical="center"/>
    </xf>
    <xf numFmtId="38" fontId="11" fillId="0" borderId="70" xfId="1" applyNumberFormat="1" applyFont="1" applyBorder="1" applyAlignment="1" applyProtection="1">
      <alignment vertical="center" shrinkToFit="1"/>
    </xf>
    <xf numFmtId="0" fontId="6" fillId="3" borderId="58" xfId="0" applyFont="1" applyFill="1" applyBorder="1" applyAlignment="1" applyProtection="1">
      <alignment vertical="center" shrinkToFit="1"/>
    </xf>
    <xf numFmtId="0" fontId="6" fillId="3" borderId="59" xfId="0" applyFont="1" applyFill="1" applyBorder="1" applyAlignment="1" applyProtection="1">
      <alignment horizontal="center" shrinkToFit="1"/>
    </xf>
    <xf numFmtId="0" fontId="6" fillId="3" borderId="27" xfId="0" applyFont="1" applyFill="1" applyBorder="1" applyAlignment="1" applyProtection="1">
      <alignment horizontal="center" shrinkToFit="1"/>
    </xf>
    <xf numFmtId="0" fontId="6" fillId="3" borderId="59" xfId="0" applyFont="1" applyFill="1" applyBorder="1" applyAlignment="1" applyProtection="1">
      <alignment horizontal="center" vertical="top" shrinkToFit="1"/>
    </xf>
    <xf numFmtId="0" fontId="6" fillId="3" borderId="20" xfId="0" applyFont="1" applyFill="1" applyBorder="1" applyAlignment="1" applyProtection="1">
      <alignment horizontal="center" vertical="top" shrinkToFit="1"/>
    </xf>
    <xf numFmtId="0" fontId="6" fillId="3" borderId="104" xfId="0" applyFont="1" applyFill="1" applyBorder="1" applyAlignment="1" applyProtection="1">
      <alignment vertical="center" shrinkToFit="1"/>
    </xf>
    <xf numFmtId="0" fontId="0" fillId="0" borderId="0" xfId="0" applyProtection="1">
      <alignment vertical="center"/>
      <protection hidden="1"/>
    </xf>
    <xf numFmtId="0" fontId="9" fillId="0" borderId="0" xfId="0" applyFont="1" applyAlignment="1" applyProtection="1">
      <alignment horizontal="right" vertical="center"/>
      <protection hidden="1"/>
    </xf>
    <xf numFmtId="0" fontId="0" fillId="0" borderId="0" xfId="0" applyAlignment="1" applyProtection="1">
      <alignment vertical="top"/>
      <protection hidden="1"/>
    </xf>
    <xf numFmtId="0" fontId="0" fillId="0" borderId="100" xfId="0" applyBorder="1" applyProtection="1">
      <alignment vertical="center"/>
      <protection hidden="1"/>
    </xf>
    <xf numFmtId="0" fontId="0" fillId="0" borderId="101" xfId="0" applyBorder="1" applyProtection="1">
      <alignment vertical="center"/>
      <protection hidden="1"/>
    </xf>
    <xf numFmtId="0" fontId="0" fillId="0" borderId="102" xfId="0" applyBorder="1" applyProtection="1">
      <alignment vertical="center"/>
      <protection hidden="1"/>
    </xf>
    <xf numFmtId="0" fontId="0" fillId="0" borderId="0" xfId="0" applyFill="1" applyProtection="1">
      <alignment vertical="center"/>
      <protection hidden="1"/>
    </xf>
    <xf numFmtId="0" fontId="6" fillId="3" borderId="11" xfId="0" applyFont="1" applyFill="1" applyBorder="1" applyAlignment="1" applyProtection="1">
      <alignment horizontal="center" vertical="center" shrinkToFit="1"/>
    </xf>
    <xf numFmtId="0" fontId="6" fillId="3" borderId="17" xfId="0" applyFont="1" applyFill="1" applyBorder="1" applyAlignment="1" applyProtection="1">
      <alignment horizontal="center" vertical="top" shrinkToFit="1"/>
    </xf>
    <xf numFmtId="0" fontId="6" fillId="3" borderId="14" xfId="0" applyFont="1" applyFill="1" applyBorder="1" applyAlignment="1" applyProtection="1">
      <alignment horizontal="center" shrinkToFit="1"/>
    </xf>
    <xf numFmtId="0" fontId="0" fillId="0" borderId="96" xfId="0" applyBorder="1" applyProtection="1">
      <alignment vertical="center"/>
      <protection hidden="1"/>
    </xf>
    <xf numFmtId="0" fontId="0" fillId="0" borderId="98" xfId="0" applyBorder="1" applyProtection="1">
      <alignment vertical="center"/>
      <protection hidden="1"/>
    </xf>
    <xf numFmtId="0" fontId="6" fillId="3" borderId="25" xfId="0" applyFont="1" applyFill="1" applyBorder="1" applyAlignment="1" applyProtection="1">
      <alignment horizontal="center" vertical="center" shrinkToFit="1"/>
    </xf>
    <xf numFmtId="0" fontId="19" fillId="0" borderId="42" xfId="0" applyFont="1" applyBorder="1" applyAlignment="1">
      <alignment horizontal="center" vertical="center"/>
    </xf>
    <xf numFmtId="181" fontId="20" fillId="0" borderId="74" xfId="0" applyNumberFormat="1" applyFont="1" applyBorder="1" applyAlignment="1" applyProtection="1">
      <alignment horizontal="center" vertical="center" shrinkToFit="1"/>
      <protection hidden="1"/>
    </xf>
    <xf numFmtId="0" fontId="18" fillId="0" borderId="45" xfId="0" applyFont="1" applyBorder="1" applyAlignment="1">
      <alignment horizontal="center" vertical="center"/>
    </xf>
    <xf numFmtId="178" fontId="25" fillId="0" borderId="42" xfId="0" applyNumberFormat="1" applyFont="1" applyBorder="1" applyAlignment="1" applyProtection="1">
      <alignment horizontal="center" vertical="center" shrinkToFit="1"/>
      <protection locked="0"/>
    </xf>
    <xf numFmtId="0" fontId="9" fillId="0" borderId="75" xfId="0" applyFont="1" applyBorder="1" applyAlignment="1" applyProtection="1">
      <alignment horizontal="center" vertical="center" shrinkToFit="1"/>
      <protection locked="0"/>
    </xf>
    <xf numFmtId="0" fontId="1" fillId="0" borderId="0" xfId="0" applyFont="1">
      <alignment vertical="center"/>
    </xf>
    <xf numFmtId="0" fontId="28" fillId="0" borderId="0" xfId="0" applyFont="1" applyAlignment="1">
      <alignment horizontal="center" vertical="center"/>
    </xf>
    <xf numFmtId="0" fontId="6" fillId="0" borderId="0" xfId="0" applyFont="1" applyAlignment="1">
      <alignment vertical="top" wrapText="1"/>
    </xf>
    <xf numFmtId="0" fontId="1" fillId="0" borderId="0" xfId="0" applyFont="1" applyAlignment="1">
      <alignment horizontal="right" vertical="center"/>
    </xf>
    <xf numFmtId="0" fontId="25" fillId="0" borderId="0" xfId="0" applyFont="1">
      <alignment vertical="center"/>
    </xf>
    <xf numFmtId="0" fontId="6" fillId="0" borderId="0" xfId="0" applyFont="1" applyAlignment="1">
      <alignment horizontal="left" vertical="center" shrinkToFit="1"/>
    </xf>
    <xf numFmtId="0" fontId="19" fillId="0" borderId="0" xfId="0" applyFont="1">
      <alignment vertical="center"/>
    </xf>
    <xf numFmtId="0" fontId="6" fillId="0" borderId="0" xfId="0" applyFont="1" applyAlignment="1">
      <alignment horizontal="left" vertical="center" wrapText="1" indent="1"/>
    </xf>
    <xf numFmtId="0" fontId="6" fillId="0" borderId="0" xfId="0" applyFont="1" applyAlignment="1">
      <alignment horizontal="distributed" vertical="center"/>
    </xf>
    <xf numFmtId="0" fontId="0" fillId="0" borderId="110" xfId="0" applyBorder="1">
      <alignment vertical="center"/>
    </xf>
    <xf numFmtId="0" fontId="1" fillId="0" borderId="0" xfId="0" applyFont="1" applyAlignment="1">
      <alignment horizontal="distributed" vertical="top" shrinkToFit="1"/>
    </xf>
    <xf numFmtId="0" fontId="0" fillId="0" borderId="111" xfId="0" applyBorder="1">
      <alignment vertical="center"/>
    </xf>
    <xf numFmtId="0" fontId="6" fillId="0" borderId="0" xfId="0" applyFont="1" applyAlignment="1">
      <alignment horizontal="distributed" vertical="top" shrinkToFit="1"/>
    </xf>
    <xf numFmtId="0" fontId="0" fillId="0" borderId="112" xfId="0" applyBorder="1">
      <alignment vertical="center"/>
    </xf>
    <xf numFmtId="0" fontId="6" fillId="0" borderId="0" xfId="0" applyFont="1" applyAlignment="1">
      <alignment horizontal="right" vertical="center"/>
    </xf>
    <xf numFmtId="0" fontId="30" fillId="0" borderId="0" xfId="0" applyFont="1" applyAlignment="1">
      <alignment horizontal="center" vertical="center"/>
    </xf>
    <xf numFmtId="0" fontId="31" fillId="0" borderId="0" xfId="0" applyFont="1" applyAlignment="1">
      <alignment horizontal="right" vertical="center"/>
    </xf>
    <xf numFmtId="0" fontId="6" fillId="0" borderId="0" xfId="0" applyFont="1" applyAlignment="1">
      <alignment vertical="center" wrapText="1"/>
    </xf>
    <xf numFmtId="0" fontId="32" fillId="0" borderId="113" xfId="0" applyFont="1" applyBorder="1" applyProtection="1">
      <alignment vertical="center"/>
      <protection locked="0"/>
    </xf>
    <xf numFmtId="0" fontId="32" fillId="0" borderId="114" xfId="0" applyFont="1" applyBorder="1" applyProtection="1">
      <alignment vertical="center"/>
      <protection locked="0"/>
    </xf>
    <xf numFmtId="0" fontId="0" fillId="0" borderId="115" xfId="0" applyBorder="1">
      <alignment vertical="center"/>
    </xf>
    <xf numFmtId="0" fontId="6" fillId="0" borderId="0" xfId="0" applyFont="1">
      <alignment vertical="center"/>
    </xf>
    <xf numFmtId="0" fontId="32" fillId="0" borderId="116" xfId="0" applyFont="1" applyBorder="1" applyProtection="1">
      <alignment vertical="center"/>
      <protection locked="0"/>
    </xf>
    <xf numFmtId="0" fontId="0" fillId="0" borderId="0" xfId="0" applyAlignment="1">
      <alignment horizontal="left" vertical="center"/>
    </xf>
    <xf numFmtId="0" fontId="6" fillId="0" borderId="11" xfId="0" applyFont="1" applyFill="1" applyBorder="1" applyAlignment="1">
      <alignment horizontal="right" vertical="center"/>
    </xf>
    <xf numFmtId="0" fontId="6" fillId="0" borderId="105" xfId="0" applyFont="1" applyFill="1" applyBorder="1" applyAlignment="1">
      <alignment horizontal="right" vertical="center"/>
    </xf>
    <xf numFmtId="178" fontId="8" fillId="0" borderId="28" xfId="0" applyNumberFormat="1" applyFont="1" applyFill="1" applyBorder="1" applyAlignment="1" applyProtection="1">
      <alignment horizontal="center" vertical="top" shrinkToFit="1"/>
      <protection locked="0"/>
    </xf>
    <xf numFmtId="0" fontId="8" fillId="0" borderId="94" xfId="0" applyFont="1" applyFill="1" applyBorder="1" applyAlignment="1" applyProtection="1">
      <alignment vertical="top" shrinkToFit="1"/>
      <protection locked="0"/>
    </xf>
    <xf numFmtId="0" fontId="8" fillId="4" borderId="93" xfId="0" applyFont="1" applyFill="1" applyBorder="1" applyAlignment="1" applyProtection="1">
      <alignment horizontal="right" vertical="top" wrapText="1"/>
      <protection hidden="1"/>
    </xf>
    <xf numFmtId="178" fontId="20" fillId="0" borderId="42" xfId="0" applyNumberFormat="1" applyFont="1" applyBorder="1" applyAlignment="1" applyProtection="1">
      <alignment horizontal="center" vertical="center" shrinkToFit="1"/>
      <protection locked="0"/>
    </xf>
    <xf numFmtId="0" fontId="16" fillId="0" borderId="0" xfId="0" applyFont="1" applyProtection="1">
      <alignment vertical="center"/>
      <protection hidden="1"/>
    </xf>
    <xf numFmtId="0" fontId="9"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2" xfId="0" applyBorder="1">
      <alignment vertical="center"/>
    </xf>
    <xf numFmtId="177" fontId="7" fillId="0" borderId="2" xfId="0" applyNumberFormat="1" applyFont="1" applyBorder="1">
      <alignment vertical="center"/>
    </xf>
    <xf numFmtId="0" fontId="0" fillId="0" borderId="3" xfId="0" applyBorder="1">
      <alignment vertical="center"/>
    </xf>
    <xf numFmtId="0" fontId="5" fillId="0" borderId="4" xfId="0" applyFont="1" applyBorder="1">
      <alignment vertical="center"/>
    </xf>
    <xf numFmtId="0" fontId="5" fillId="0" borderId="0" xfId="0" applyFont="1">
      <alignment vertical="center"/>
    </xf>
    <xf numFmtId="0" fontId="0" fillId="0" borderId="5" xfId="0" applyBorder="1">
      <alignment vertical="center"/>
    </xf>
    <xf numFmtId="0" fontId="6" fillId="3" borderId="11" xfId="0" applyFont="1" applyFill="1" applyBorder="1" applyAlignment="1">
      <alignment horizontal="center" vertical="center" shrinkToFit="1"/>
    </xf>
    <xf numFmtId="0" fontId="6" fillId="0" borderId="5" xfId="0" applyFont="1" applyBorder="1">
      <alignment vertical="center"/>
    </xf>
    <xf numFmtId="0" fontId="6" fillId="0" borderId="4" xfId="0" applyFont="1" applyBorder="1">
      <alignment vertical="center"/>
    </xf>
    <xf numFmtId="0" fontId="6" fillId="3" borderId="25" xfId="0" applyFont="1" applyFill="1" applyBorder="1" applyAlignment="1">
      <alignment horizontal="center" vertical="center" shrinkToFit="1"/>
    </xf>
    <xf numFmtId="0" fontId="6" fillId="0" borderId="4" xfId="0" applyFont="1" applyBorder="1" applyAlignment="1">
      <alignment horizontal="center" vertical="center"/>
    </xf>
    <xf numFmtId="0" fontId="26" fillId="0" borderId="6" xfId="0" applyFont="1" applyBorder="1">
      <alignment vertical="center"/>
    </xf>
    <xf numFmtId="0" fontId="6" fillId="0" borderId="7" xfId="0" applyFont="1" applyBorder="1">
      <alignment vertical="center"/>
    </xf>
    <xf numFmtId="0" fontId="8" fillId="0" borderId="8" xfId="0" applyFont="1" applyBorder="1" applyAlignment="1">
      <alignment horizontal="right" vertical="center"/>
    </xf>
    <xf numFmtId="0" fontId="6" fillId="3" borderId="1" xfId="0" applyFont="1" applyFill="1" applyBorder="1">
      <alignment vertical="center"/>
    </xf>
    <xf numFmtId="0" fontId="6" fillId="3" borderId="58" xfId="0" applyFont="1" applyFill="1" applyBorder="1" applyAlignment="1">
      <alignment vertical="center" shrinkToFit="1"/>
    </xf>
    <xf numFmtId="0" fontId="6" fillId="3" borderId="4" xfId="0" applyFont="1" applyFill="1" applyBorder="1">
      <alignment vertical="center"/>
    </xf>
    <xf numFmtId="0" fontId="6" fillId="3" borderId="59" xfId="0" applyFont="1" applyFill="1" applyBorder="1" applyAlignment="1">
      <alignment horizontal="center" shrinkToFit="1"/>
    </xf>
    <xf numFmtId="0" fontId="6" fillId="3" borderId="27" xfId="0" applyFont="1" applyFill="1" applyBorder="1" applyAlignment="1">
      <alignment horizontal="center" shrinkToFit="1"/>
    </xf>
    <xf numFmtId="0" fontId="6" fillId="3" borderId="14" xfId="0" applyFont="1" applyFill="1" applyBorder="1" applyAlignment="1">
      <alignment horizontal="center" shrinkToFit="1"/>
    </xf>
    <xf numFmtId="0" fontId="6" fillId="3" borderId="59" xfId="0" applyFont="1" applyFill="1" applyBorder="1" applyAlignment="1">
      <alignment horizontal="center" vertical="top" shrinkToFit="1"/>
    </xf>
    <xf numFmtId="0" fontId="6" fillId="3" borderId="20" xfId="0" applyFont="1" applyFill="1" applyBorder="1" applyAlignment="1">
      <alignment horizontal="center" vertical="top" shrinkToFit="1"/>
    </xf>
    <xf numFmtId="0" fontId="6" fillId="3" borderId="17" xfId="0" applyFont="1" applyFill="1" applyBorder="1" applyAlignment="1">
      <alignment horizontal="center" vertical="top" shrinkToFit="1"/>
    </xf>
    <xf numFmtId="0" fontId="6" fillId="3" borderId="104" xfId="0" applyFont="1" applyFill="1" applyBorder="1" applyAlignment="1">
      <alignment vertical="center" shrinkToFit="1"/>
    </xf>
    <xf numFmtId="38" fontId="11" fillId="0" borderId="88" xfId="1" applyFont="1" applyBorder="1" applyAlignment="1" applyProtection="1">
      <alignment vertical="center" shrinkToFit="1"/>
      <protection locked="0"/>
    </xf>
    <xf numFmtId="38" fontId="11" fillId="0" borderId="70" xfId="1" applyFont="1" applyBorder="1" applyAlignment="1" applyProtection="1">
      <alignment vertical="center" shrinkToFit="1"/>
      <protection locked="0"/>
    </xf>
    <xf numFmtId="0" fontId="0" fillId="0" borderId="4" xfId="0" applyBorder="1">
      <alignment vertical="center"/>
    </xf>
    <xf numFmtId="0" fontId="11" fillId="0" borderId="4" xfId="0" applyFont="1" applyBorder="1" applyAlignment="1">
      <alignment horizontal="center" vertical="center" wrapText="1"/>
    </xf>
    <xf numFmtId="0" fontId="7" fillId="0" borderId="0" xfId="0" applyFont="1">
      <alignment vertical="center"/>
    </xf>
    <xf numFmtId="0" fontId="25" fillId="0" borderId="4" xfId="0" applyFont="1" applyBorder="1" applyAlignment="1">
      <alignment horizontal="left" vertical="center" shrinkToFit="1"/>
    </xf>
    <xf numFmtId="0" fontId="25" fillId="0" borderId="0" xfId="0" applyFont="1" applyAlignment="1">
      <alignment horizontal="left" vertical="center" shrinkToFit="1"/>
    </xf>
    <xf numFmtId="0" fontId="6" fillId="3" borderId="23" xfId="0" applyFont="1" applyFill="1" applyBorder="1" applyAlignment="1">
      <alignment horizontal="center" vertical="center"/>
    </xf>
    <xf numFmtId="0" fontId="34" fillId="0" borderId="0" xfId="0" applyFont="1" applyAlignment="1" applyProtection="1">
      <alignment horizontal="right" vertical="center"/>
      <protection hidden="1"/>
    </xf>
    <xf numFmtId="0" fontId="37" fillId="0" borderId="0" xfId="0" applyFont="1" applyAlignment="1" applyProtection="1">
      <alignment horizontal="center" vertical="center"/>
    </xf>
    <xf numFmtId="0" fontId="10" fillId="0" borderId="0" xfId="0" applyFont="1" applyAlignment="1">
      <alignment vertical="center" wrapText="1"/>
    </xf>
    <xf numFmtId="0" fontId="27" fillId="0" borderId="4" xfId="0" applyFont="1" applyBorder="1" applyAlignment="1" applyProtection="1">
      <alignment vertical="top" wrapText="1"/>
    </xf>
    <xf numFmtId="0" fontId="27" fillId="0" borderId="0" xfId="0" applyFont="1" applyBorder="1" applyAlignment="1" applyProtection="1">
      <alignment vertical="top" wrapText="1"/>
    </xf>
    <xf numFmtId="0" fontId="34" fillId="0" borderId="0" xfId="0" applyFont="1" applyAlignment="1" applyProtection="1">
      <alignment vertical="center"/>
      <protection hidden="1"/>
    </xf>
    <xf numFmtId="49" fontId="8" fillId="0" borderId="61" xfId="0" applyNumberFormat="1" applyFont="1" applyFill="1" applyBorder="1" applyAlignment="1" applyProtection="1">
      <alignment horizontal="left" vertical="top" wrapText="1"/>
      <protection locked="0"/>
    </xf>
    <xf numFmtId="0" fontId="0" fillId="0" borderId="0" xfId="0" applyAlignment="1" applyProtection="1">
      <alignment vertical="center"/>
      <protection hidden="1"/>
    </xf>
    <xf numFmtId="0" fontId="1" fillId="0" borderId="0" xfId="0" applyFont="1">
      <alignment vertical="center"/>
    </xf>
    <xf numFmtId="0" fontId="6" fillId="0" borderId="0" xfId="0" applyFont="1" applyAlignment="1">
      <alignment horizontal="left" vertical="center" shrinkToFit="1"/>
    </xf>
    <xf numFmtId="0" fontId="30" fillId="0" borderId="0" xfId="0" applyFont="1" applyAlignment="1">
      <alignment horizontal="center" vertical="center"/>
    </xf>
    <xf numFmtId="0" fontId="5" fillId="0" borderId="0" xfId="0" applyFont="1" applyBorder="1">
      <alignment vertical="center"/>
    </xf>
    <xf numFmtId="0" fontId="0" fillId="0" borderId="0" xfId="0" applyBorder="1">
      <alignment vertical="center"/>
    </xf>
    <xf numFmtId="0" fontId="25" fillId="0" borderId="4" xfId="0" applyFont="1" applyFill="1" applyBorder="1" applyAlignment="1" applyProtection="1">
      <alignment vertical="center" shrinkToFit="1"/>
    </xf>
    <xf numFmtId="178" fontId="8" fillId="0" borderId="131" xfId="0" applyNumberFormat="1" applyFont="1" applyFill="1" applyBorder="1" applyAlignment="1" applyProtection="1">
      <alignment horizontal="center" vertical="top" shrinkToFit="1"/>
      <protection locked="0"/>
    </xf>
    <xf numFmtId="0" fontId="1" fillId="0" borderId="0" xfId="0" applyFont="1">
      <alignment vertical="center"/>
    </xf>
    <xf numFmtId="0" fontId="8" fillId="4" borderId="133" xfId="0" applyFont="1" applyFill="1" applyBorder="1" applyAlignment="1" applyProtection="1">
      <alignment horizontal="right" vertical="top" wrapText="1"/>
      <protection hidden="1"/>
    </xf>
    <xf numFmtId="0" fontId="8" fillId="4" borderId="11" xfId="0" applyFont="1" applyFill="1" applyBorder="1" applyAlignment="1" applyProtection="1">
      <alignment horizontal="center" vertical="center"/>
      <protection hidden="1"/>
    </xf>
    <xf numFmtId="0" fontId="8" fillId="4" borderId="12" xfId="0" applyFont="1" applyFill="1" applyBorder="1" applyProtection="1">
      <alignment vertical="center"/>
      <protection hidden="1"/>
    </xf>
    <xf numFmtId="0" fontId="8" fillId="4" borderId="12" xfId="0" applyFont="1" applyFill="1" applyBorder="1" applyAlignment="1" applyProtection="1">
      <alignment vertical="center"/>
      <protection hidden="1"/>
    </xf>
    <xf numFmtId="0" fontId="8" fillId="4" borderId="11" xfId="0" applyFont="1" applyFill="1" applyBorder="1" applyProtection="1">
      <alignment vertical="center"/>
      <protection hidden="1"/>
    </xf>
    <xf numFmtId="0" fontId="8" fillId="4" borderId="13" xfId="0" applyFont="1" applyFill="1" applyBorder="1" applyAlignment="1" applyProtection="1">
      <alignment vertical="center" wrapText="1"/>
      <protection hidden="1"/>
    </xf>
    <xf numFmtId="49" fontId="8" fillId="0" borderId="132" xfId="0" applyNumberFormat="1" applyFont="1" applyFill="1" applyBorder="1" applyAlignment="1" applyProtection="1">
      <alignment horizontal="left" vertical="top" wrapText="1"/>
      <protection locked="0"/>
    </xf>
    <xf numFmtId="0" fontId="16" fillId="0" borderId="0" xfId="0" applyFont="1" applyAlignment="1" applyProtection="1">
      <alignment horizontal="right"/>
      <protection hidden="1"/>
    </xf>
    <xf numFmtId="0" fontId="8" fillId="0" borderId="0" xfId="0" applyNumberFormat="1" applyFont="1" applyFill="1" applyBorder="1" applyAlignment="1" applyProtection="1">
      <alignment vertical="top"/>
      <protection hidden="1"/>
    </xf>
    <xf numFmtId="0" fontId="16" fillId="0" borderId="0" xfId="0" applyNumberFormat="1" applyFont="1" applyFill="1" applyBorder="1" applyAlignment="1" applyProtection="1">
      <alignment vertical="center" wrapText="1"/>
      <protection hidden="1"/>
    </xf>
    <xf numFmtId="0" fontId="39" fillId="0" borderId="0" xfId="0" applyFont="1" applyFill="1" applyProtection="1">
      <alignment vertical="center"/>
      <protection hidden="1"/>
    </xf>
    <xf numFmtId="0" fontId="44" fillId="0" borderId="0" xfId="0" applyFont="1" applyFill="1" applyBorder="1" applyAlignment="1" applyProtection="1">
      <alignment horizontal="center" vertical="center" textRotation="255" shrinkToFit="1"/>
      <protection hidden="1"/>
    </xf>
    <xf numFmtId="0" fontId="44" fillId="0" borderId="0" xfId="0" applyFont="1" applyFill="1" applyBorder="1" applyAlignment="1" applyProtection="1">
      <alignment horizontal="center" vertical="center" wrapText="1" shrinkToFit="1"/>
      <protection hidden="1"/>
    </xf>
    <xf numFmtId="0" fontId="44" fillId="0" borderId="0" xfId="0" applyFont="1" applyFill="1" applyBorder="1" applyAlignment="1" applyProtection="1">
      <alignment horizontal="center" vertical="center" shrinkToFit="1"/>
      <protection hidden="1"/>
    </xf>
    <xf numFmtId="0" fontId="44" fillId="0" borderId="0" xfId="0" applyFont="1" applyFill="1" applyBorder="1" applyAlignment="1" applyProtection="1">
      <alignment horizontal="center" vertical="top" shrinkToFit="1"/>
      <protection hidden="1"/>
    </xf>
    <xf numFmtId="0" fontId="0" fillId="0" borderId="5" xfId="0" applyBorder="1" applyProtection="1">
      <alignment vertical="center"/>
      <protection hidden="1"/>
    </xf>
    <xf numFmtId="0" fontId="44" fillId="0" borderId="15" xfId="0" applyFont="1" applyFill="1" applyBorder="1" applyAlignment="1" applyProtection="1">
      <alignment horizontal="center" vertical="center" shrinkToFit="1"/>
      <protection hidden="1"/>
    </xf>
    <xf numFmtId="0" fontId="44" fillId="0" borderId="15" xfId="0" applyFont="1" applyFill="1" applyBorder="1" applyAlignment="1" applyProtection="1">
      <alignment horizontal="center" vertical="top" shrinkToFit="1"/>
      <protection hidden="1"/>
    </xf>
    <xf numFmtId="0" fontId="0" fillId="0" borderId="0" xfId="0" applyBorder="1" applyAlignment="1" applyProtection="1">
      <alignment vertical="center" wrapText="1"/>
      <protection hidden="1"/>
    </xf>
    <xf numFmtId="0" fontId="0" fillId="0" borderId="7" xfId="0" applyBorder="1" applyProtection="1">
      <alignment vertical="center"/>
      <protection hidden="1"/>
    </xf>
    <xf numFmtId="0" fontId="1" fillId="0" borderId="0" xfId="0" applyFont="1" applyFill="1" applyAlignment="1">
      <alignment horizontal="right" vertical="center"/>
    </xf>
    <xf numFmtId="0" fontId="28" fillId="0" borderId="0" xfId="0" applyFont="1" applyAlignment="1" applyProtection="1">
      <alignment vertical="center"/>
      <protection locked="0"/>
    </xf>
    <xf numFmtId="0" fontId="0" fillId="0" borderId="8" xfId="0" applyBorder="1">
      <alignment vertical="center"/>
    </xf>
    <xf numFmtId="0" fontId="0" fillId="0" borderId="0" xfId="0" applyBorder="1" applyAlignment="1">
      <alignment vertical="center" wrapText="1"/>
    </xf>
    <xf numFmtId="0" fontId="25" fillId="0" borderId="103" xfId="0" applyFont="1" applyBorder="1" applyAlignment="1">
      <alignment vertical="center"/>
    </xf>
    <xf numFmtId="0" fontId="6" fillId="0" borderId="17" xfId="0" applyFont="1" applyFill="1" applyBorder="1" applyAlignment="1">
      <alignment horizontal="right" vertical="center"/>
    </xf>
    <xf numFmtId="0" fontId="6" fillId="0" borderId="12" xfId="0" applyFont="1" applyFill="1" applyBorder="1" applyAlignment="1">
      <alignment horizontal="center" vertical="center"/>
    </xf>
    <xf numFmtId="0" fontId="32" fillId="0" borderId="0" xfId="0" applyFont="1" applyBorder="1" applyProtection="1">
      <alignment vertical="center"/>
      <protection locked="0"/>
    </xf>
    <xf numFmtId="0" fontId="20" fillId="0" borderId="9" xfId="0" applyFont="1" applyBorder="1" applyAlignment="1" applyProtection="1">
      <alignment vertical="center"/>
      <protection locked="0"/>
    </xf>
    <xf numFmtId="0" fontId="10" fillId="3" borderId="9" xfId="0" applyFont="1" applyFill="1" applyBorder="1" applyAlignment="1" applyProtection="1">
      <alignment horizontal="center" vertical="center"/>
      <protection hidden="1"/>
    </xf>
    <xf numFmtId="0" fontId="28" fillId="0" borderId="0" xfId="0" applyFont="1" applyBorder="1" applyAlignment="1" applyProtection="1">
      <alignment horizontal="center" vertical="center"/>
    </xf>
    <xf numFmtId="0" fontId="6" fillId="0" borderId="0" xfId="0" applyFont="1" applyAlignment="1" applyProtection="1">
      <alignment horizontal="left" vertical="top" wrapText="1"/>
    </xf>
    <xf numFmtId="0" fontId="1" fillId="0" borderId="0" xfId="0" applyFont="1" applyProtection="1">
      <alignment vertical="center"/>
    </xf>
    <xf numFmtId="0" fontId="28" fillId="0" borderId="0" xfId="0" applyFont="1" applyAlignment="1" applyProtection="1">
      <alignment vertical="center"/>
    </xf>
    <xf numFmtId="0" fontId="11" fillId="5" borderId="66" xfId="0" applyFont="1" applyFill="1" applyBorder="1" applyAlignment="1" applyProtection="1">
      <alignment horizontal="center" vertical="center" wrapText="1"/>
      <protection hidden="1"/>
    </xf>
    <xf numFmtId="0" fontId="0" fillId="0" borderId="0" xfId="0" applyProtection="1">
      <alignment vertical="center"/>
      <protection locked="0" hidden="1"/>
    </xf>
    <xf numFmtId="0" fontId="10" fillId="0" borderId="9" xfId="0" applyFont="1" applyBorder="1" applyAlignment="1" applyProtection="1">
      <alignment vertical="center"/>
      <protection locked="0"/>
    </xf>
    <xf numFmtId="0" fontId="9" fillId="0" borderId="24"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19" xfId="0" applyFont="1" applyBorder="1" applyAlignment="1" applyProtection="1">
      <alignment horizontal="center" vertical="center" wrapText="1"/>
      <protection hidden="1"/>
    </xf>
    <xf numFmtId="176" fontId="38" fillId="6" borderId="0" xfId="0" applyNumberFormat="1" applyFont="1" applyFill="1" applyBorder="1" applyAlignment="1" applyProtection="1">
      <alignment horizontal="center" vertical="center" wrapText="1"/>
    </xf>
    <xf numFmtId="38" fontId="11" fillId="0" borderId="17" xfId="1" applyNumberFormat="1" applyFont="1" applyBorder="1" applyAlignment="1" applyProtection="1">
      <alignment vertical="center" shrinkToFit="1"/>
    </xf>
    <xf numFmtId="38" fontId="11" fillId="0" borderId="104" xfId="1" applyNumberFormat="1" applyFont="1" applyFill="1" applyBorder="1" applyAlignment="1" applyProtection="1">
      <alignment vertical="center" shrinkToFit="1"/>
      <protection locked="0"/>
    </xf>
    <xf numFmtId="0" fontId="6" fillId="0" borderId="25" xfId="0" applyFont="1" applyFill="1" applyBorder="1" applyAlignment="1" applyProtection="1">
      <alignment horizontal="center" vertical="center" shrinkToFit="1"/>
    </xf>
    <xf numFmtId="0" fontId="6" fillId="0" borderId="27" xfId="0" applyFont="1" applyFill="1" applyBorder="1" applyAlignment="1" applyProtection="1">
      <alignment horizontal="center" vertical="center" shrinkToFit="1"/>
    </xf>
    <xf numFmtId="0" fontId="6" fillId="0" borderId="27" xfId="0" applyFont="1" applyFill="1" applyBorder="1" applyAlignment="1" applyProtection="1">
      <alignment horizontal="center" vertical="top" shrinkToFit="1"/>
    </xf>
    <xf numFmtId="0" fontId="6" fillId="0" borderId="14" xfId="0" applyFont="1" applyFill="1" applyBorder="1" applyAlignment="1" applyProtection="1">
      <alignment horizontal="center" vertical="top" shrinkToFit="1"/>
    </xf>
    <xf numFmtId="0" fontId="6" fillId="0" borderId="14"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22" xfId="0" applyFont="1" applyFill="1" applyBorder="1" applyAlignment="1" applyProtection="1">
      <alignment horizontal="center" vertical="center" shrinkToFit="1"/>
    </xf>
    <xf numFmtId="0" fontId="13" fillId="0" borderId="152" xfId="0" applyFont="1" applyFill="1" applyBorder="1" applyAlignment="1" applyProtection="1">
      <alignment horizontal="center" vertical="top" shrinkToFit="1"/>
    </xf>
    <xf numFmtId="38" fontId="11" fillId="0" borderId="23" xfId="1" applyNumberFormat="1" applyFont="1" applyFill="1" applyBorder="1" applyAlignment="1" applyProtection="1">
      <alignment vertical="center" shrinkToFit="1"/>
      <protection locked="0"/>
    </xf>
    <xf numFmtId="38" fontId="11" fillId="0" borderId="95" xfId="1" applyNumberFormat="1" applyFont="1" applyFill="1" applyBorder="1" applyAlignment="1" applyProtection="1">
      <alignment vertical="center" shrinkToFit="1"/>
      <protection locked="0"/>
    </xf>
    <xf numFmtId="38" fontId="11" fillId="0" borderId="153" xfId="1" applyNumberFormat="1" applyFont="1" applyFill="1" applyBorder="1" applyAlignment="1" applyProtection="1">
      <alignment vertical="center" shrinkToFit="1"/>
      <protection locked="0"/>
    </xf>
    <xf numFmtId="38" fontId="11" fillId="0" borderId="60" xfId="1" applyNumberFormat="1" applyFont="1" applyFill="1" applyBorder="1" applyAlignment="1" applyProtection="1">
      <alignment vertical="center" shrinkToFit="1"/>
      <protection locked="0"/>
    </xf>
    <xf numFmtId="38" fontId="11" fillId="0" borderId="17" xfId="1" applyFont="1" applyBorder="1" applyAlignment="1" applyProtection="1">
      <alignment vertical="center" shrinkToFit="1"/>
      <protection locked="0"/>
    </xf>
    <xf numFmtId="38" fontId="11" fillId="0" borderId="104" xfId="1" applyFont="1" applyFill="1" applyBorder="1" applyAlignment="1" applyProtection="1">
      <alignment vertical="center" shrinkToFit="1"/>
      <protection locked="0"/>
    </xf>
    <xf numFmtId="38" fontId="11" fillId="0" borderId="23" xfId="1" applyFont="1" applyFill="1" applyBorder="1" applyAlignment="1" applyProtection="1">
      <alignment vertical="center" shrinkToFit="1"/>
      <protection locked="0"/>
    </xf>
    <xf numFmtId="38" fontId="11" fillId="0" borderId="95" xfId="1" applyFont="1" applyFill="1" applyBorder="1" applyAlignment="1" applyProtection="1">
      <alignment vertical="center" shrinkToFit="1"/>
      <protection locked="0"/>
    </xf>
    <xf numFmtId="38" fontId="11" fillId="0" borderId="153" xfId="1" applyFont="1" applyFill="1" applyBorder="1" applyAlignment="1" applyProtection="1">
      <alignment vertical="center" shrinkToFit="1"/>
      <protection locked="0"/>
    </xf>
    <xf numFmtId="38" fontId="11" fillId="0" borderId="60" xfId="1" applyFont="1" applyFill="1" applyBorder="1" applyAlignment="1" applyProtection="1">
      <alignment vertical="center" shrinkToFit="1"/>
      <protection locked="0"/>
    </xf>
    <xf numFmtId="0" fontId="11" fillId="5" borderId="125" xfId="0" applyFont="1" applyFill="1" applyBorder="1" applyAlignment="1" applyProtection="1">
      <alignment horizontal="center" vertical="center" wrapText="1"/>
      <protection hidden="1"/>
    </xf>
    <xf numFmtId="0" fontId="11" fillId="5" borderId="65" xfId="0" applyFont="1" applyFill="1" applyBorder="1" applyAlignment="1" applyProtection="1">
      <alignment horizontal="center" vertical="center" wrapText="1"/>
      <protection hidden="1"/>
    </xf>
    <xf numFmtId="0" fontId="36" fillId="0" borderId="9" xfId="2" applyFont="1" applyBorder="1" applyAlignment="1" applyProtection="1">
      <alignment horizontal="left" vertical="center" indent="1"/>
      <protection hidden="1"/>
    </xf>
    <xf numFmtId="0" fontId="36" fillId="0" borderId="30" xfId="2" applyFont="1" applyBorder="1" applyAlignment="1" applyProtection="1">
      <alignment horizontal="left" vertical="center" indent="1"/>
      <protection hidden="1"/>
    </xf>
    <xf numFmtId="0" fontId="0" fillId="0" borderId="0" xfId="0" applyAlignment="1" applyProtection="1">
      <alignment horizontal="left" vertical="center"/>
      <protection hidden="1"/>
    </xf>
    <xf numFmtId="0" fontId="10" fillId="0" borderId="0" xfId="0" applyFont="1" applyAlignment="1" applyProtection="1">
      <alignment horizontal="center" vertical="center"/>
      <protection hidden="1"/>
    </xf>
    <xf numFmtId="0" fontId="0" fillId="0" borderId="0" xfId="0" applyAlignment="1" applyProtection="1">
      <alignment vertical="center"/>
      <protection hidden="1"/>
    </xf>
    <xf numFmtId="0" fontId="45" fillId="0" borderId="9" xfId="0" applyFont="1" applyBorder="1" applyAlignment="1" applyProtection="1">
      <alignment vertical="center" wrapText="1"/>
      <protection hidden="1"/>
    </xf>
    <xf numFmtId="0" fontId="16" fillId="0" borderId="9" xfId="0" applyFont="1" applyBorder="1" applyAlignment="1" applyProtection="1">
      <alignment vertical="center" wrapText="1"/>
      <protection hidden="1"/>
    </xf>
    <xf numFmtId="0" fontId="11" fillId="3" borderId="81" xfId="0" applyFont="1" applyFill="1" applyBorder="1" applyAlignment="1">
      <alignment vertical="center" wrapText="1"/>
    </xf>
    <xf numFmtId="0" fontId="11" fillId="3" borderId="78" xfId="0" applyFont="1" applyFill="1" applyBorder="1" applyAlignment="1">
      <alignment vertical="center" wrapText="1"/>
    </xf>
    <xf numFmtId="0" fontId="11" fillId="3" borderId="84" xfId="0" applyFont="1" applyFill="1" applyBorder="1" applyAlignment="1">
      <alignment vertical="center" wrapText="1"/>
    </xf>
    <xf numFmtId="0" fontId="21" fillId="0" borderId="41" xfId="0" applyFont="1" applyBorder="1" applyProtection="1">
      <alignment vertical="center"/>
      <protection locked="0"/>
    </xf>
    <xf numFmtId="0" fontId="21" fillId="0" borderId="42" xfId="0" applyFont="1" applyBorder="1" applyProtection="1">
      <alignment vertical="center"/>
      <protection locked="0"/>
    </xf>
    <xf numFmtId="0" fontId="21" fillId="0" borderId="74" xfId="0" applyFont="1" applyBorder="1" applyProtection="1">
      <alignment vertical="center"/>
      <protection locked="0"/>
    </xf>
    <xf numFmtId="0" fontId="21" fillId="0" borderId="120" xfId="0" applyFont="1" applyBorder="1" applyAlignment="1" applyProtection="1">
      <alignment vertical="center" wrapText="1"/>
      <protection locked="0"/>
    </xf>
    <xf numFmtId="0" fontId="21" fillId="0" borderId="86" xfId="0" applyFont="1" applyBorder="1" applyAlignment="1" applyProtection="1">
      <alignment vertical="center" wrapText="1"/>
      <protection locked="0"/>
    </xf>
    <xf numFmtId="0" fontId="21" fillId="0" borderId="87" xfId="0" applyFont="1" applyBorder="1" applyAlignment="1" applyProtection="1">
      <alignment vertical="center" wrapText="1"/>
      <protection locked="0"/>
    </xf>
    <xf numFmtId="49" fontId="21" fillId="0" borderId="41" xfId="0" applyNumberFormat="1" applyFont="1" applyBorder="1" applyProtection="1">
      <alignment vertical="center"/>
      <protection locked="0"/>
    </xf>
    <xf numFmtId="49" fontId="21" fillId="0" borderId="42" xfId="0" applyNumberFormat="1" applyFont="1" applyBorder="1" applyProtection="1">
      <alignment vertical="center"/>
      <protection locked="0"/>
    </xf>
    <xf numFmtId="49" fontId="21" fillId="0" borderId="74" xfId="0" applyNumberFormat="1" applyFont="1" applyBorder="1" applyProtection="1">
      <alignment vertical="center"/>
      <protection locked="0"/>
    </xf>
    <xf numFmtId="49" fontId="21" fillId="0" borderId="43" xfId="0" applyNumberFormat="1" applyFont="1" applyBorder="1" applyProtection="1">
      <alignment vertical="center"/>
      <protection locked="0"/>
    </xf>
    <xf numFmtId="49" fontId="21" fillId="0" borderId="44" xfId="0" applyNumberFormat="1" applyFont="1" applyBorder="1" applyProtection="1">
      <alignment vertical="center"/>
      <protection locked="0"/>
    </xf>
    <xf numFmtId="49" fontId="21" fillId="0" borderId="80" xfId="0" applyNumberFormat="1" applyFont="1" applyBorder="1" applyProtection="1">
      <alignment vertical="center"/>
      <protection locked="0"/>
    </xf>
    <xf numFmtId="0" fontId="11" fillId="3" borderId="82" xfId="0" applyFont="1" applyFill="1" applyBorder="1" applyAlignment="1">
      <alignment vertical="center" wrapText="1"/>
    </xf>
    <xf numFmtId="0" fontId="11" fillId="3" borderId="79" xfId="0" applyFont="1" applyFill="1" applyBorder="1" applyAlignment="1">
      <alignment vertical="center" wrapText="1"/>
    </xf>
    <xf numFmtId="0" fontId="21" fillId="0" borderId="46" xfId="0" applyFont="1" applyBorder="1" applyAlignment="1" applyProtection="1">
      <alignment vertical="center" wrapText="1"/>
      <protection locked="0"/>
    </xf>
    <xf numFmtId="0" fontId="21" fillId="0" borderId="47" xfId="0" applyFont="1" applyBorder="1" applyAlignment="1" applyProtection="1">
      <alignment vertical="center" wrapText="1"/>
      <protection locked="0"/>
    </xf>
    <xf numFmtId="0" fontId="21" fillId="0" borderId="83" xfId="0" applyFont="1" applyBorder="1" applyAlignment="1" applyProtection="1">
      <alignment vertical="center" wrapText="1"/>
      <protection locked="0"/>
    </xf>
    <xf numFmtId="179" fontId="21" fillId="0" borderId="43" xfId="0" applyNumberFormat="1" applyFont="1" applyBorder="1" applyAlignment="1" applyProtection="1">
      <alignment horizontal="left" vertical="center" shrinkToFit="1"/>
      <protection locked="0"/>
    </xf>
    <xf numFmtId="179" fontId="21" fillId="0" borderId="44" xfId="0" applyNumberFormat="1" applyFont="1" applyBorder="1" applyAlignment="1" applyProtection="1">
      <alignment horizontal="left" vertical="center" shrinkToFit="1"/>
      <protection locked="0"/>
    </xf>
    <xf numFmtId="179" fontId="21" fillId="0" borderId="44" xfId="0" applyNumberFormat="1" applyFont="1" applyBorder="1" applyAlignment="1" applyProtection="1">
      <alignment horizontal="center" vertical="center" shrinkToFit="1"/>
      <protection hidden="1"/>
    </xf>
    <xf numFmtId="179" fontId="21" fillId="0" borderId="80" xfId="0" applyNumberFormat="1" applyFont="1" applyBorder="1" applyAlignment="1" applyProtection="1">
      <alignment horizontal="center" vertical="center" shrinkToFit="1"/>
      <protection hidden="1"/>
    </xf>
    <xf numFmtId="0" fontId="11" fillId="3" borderId="121" xfId="0" applyFont="1" applyFill="1" applyBorder="1" applyAlignment="1">
      <alignment vertical="center" wrapText="1"/>
    </xf>
    <xf numFmtId="0" fontId="21" fillId="0" borderId="41" xfId="0" applyFont="1" applyBorder="1" applyAlignment="1" applyProtection="1">
      <alignment vertical="center" wrapText="1"/>
      <protection locked="0"/>
    </xf>
    <xf numFmtId="0" fontId="21" fillId="0" borderId="42" xfId="0" applyFont="1" applyBorder="1" applyAlignment="1" applyProtection="1">
      <alignment vertical="center" wrapText="1"/>
      <protection locked="0"/>
    </xf>
    <xf numFmtId="0" fontId="21" fillId="0" borderId="74" xfId="0" applyFont="1" applyBorder="1" applyAlignment="1" applyProtection="1">
      <alignment vertical="center" wrapText="1"/>
      <protection locked="0"/>
    </xf>
    <xf numFmtId="0" fontId="21" fillId="0" borderId="38" xfId="0" applyFont="1" applyBorder="1" applyProtection="1">
      <alignment vertical="center"/>
      <protection locked="0"/>
    </xf>
    <xf numFmtId="0" fontId="21" fillId="0" borderId="39" xfId="0" applyFont="1" applyBorder="1" applyProtection="1">
      <alignment vertical="center"/>
      <protection locked="0"/>
    </xf>
    <xf numFmtId="0" fontId="21" fillId="0" borderId="72" xfId="0" applyFont="1" applyBorder="1" applyProtection="1">
      <alignment vertical="center"/>
      <protection locked="0"/>
    </xf>
    <xf numFmtId="0" fontId="18" fillId="3" borderId="76" xfId="0" applyFont="1" applyFill="1" applyBorder="1" applyAlignment="1">
      <alignment vertical="center" shrinkToFit="1"/>
    </xf>
    <xf numFmtId="0" fontId="18" fillId="3" borderId="68" xfId="0" applyFont="1" applyFill="1" applyBorder="1" applyAlignment="1">
      <alignment vertical="center" shrinkToFit="1"/>
    </xf>
    <xf numFmtId="0" fontId="21" fillId="0" borderId="41"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21" fillId="0" borderId="74" xfId="0" applyFont="1" applyBorder="1" applyAlignment="1" applyProtection="1">
      <alignment horizontal="left" vertical="center" wrapText="1"/>
      <protection locked="0"/>
    </xf>
    <xf numFmtId="0" fontId="21" fillId="0" borderId="69"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77" xfId="0" applyFont="1" applyBorder="1" applyAlignment="1" applyProtection="1">
      <alignment vertical="center" shrinkToFit="1"/>
      <protection locked="0"/>
    </xf>
    <xf numFmtId="0" fontId="18" fillId="3" borderId="76" xfId="0" applyFont="1" applyFill="1" applyBorder="1" applyAlignment="1">
      <alignment horizontal="left" vertical="center" shrinkToFit="1"/>
    </xf>
    <xf numFmtId="0" fontId="18" fillId="3" borderId="68" xfId="0" applyFont="1" applyFill="1" applyBorder="1" applyAlignment="1">
      <alignment horizontal="left" vertical="center" shrinkToFit="1"/>
    </xf>
    <xf numFmtId="0" fontId="18" fillId="3" borderId="71" xfId="0" applyFont="1" applyFill="1" applyBorder="1">
      <alignment vertical="center"/>
    </xf>
    <xf numFmtId="0" fontId="18" fillId="3" borderId="37" xfId="0" applyFont="1" applyFill="1" applyBorder="1">
      <alignment vertical="center"/>
    </xf>
    <xf numFmtId="0" fontId="19" fillId="0" borderId="38" xfId="0" applyFont="1" applyBorder="1" applyProtection="1">
      <alignment vertical="center"/>
      <protection locked="0"/>
    </xf>
    <xf numFmtId="0" fontId="19" fillId="0" borderId="39" xfId="0" applyFont="1" applyBorder="1" applyProtection="1">
      <alignment vertical="center"/>
      <protection locked="0"/>
    </xf>
    <xf numFmtId="0" fontId="19" fillId="0" borderId="72" xfId="0" applyFont="1" applyBorder="1" applyProtection="1">
      <alignment vertical="center"/>
      <protection locked="0"/>
    </xf>
    <xf numFmtId="178" fontId="20" fillId="0" borderId="41" xfId="0" applyNumberFormat="1" applyFont="1" applyBorder="1" applyAlignment="1" applyProtection="1">
      <alignment horizontal="center" vertical="center" shrinkToFit="1"/>
      <protection locked="0"/>
    </xf>
    <xf numFmtId="178" fontId="20" fillId="0" borderId="42" xfId="0" applyNumberFormat="1" applyFont="1" applyBorder="1" applyAlignment="1" applyProtection="1">
      <alignment horizontal="center" vertical="center" shrinkToFit="1"/>
      <protection locked="0"/>
    </xf>
    <xf numFmtId="0" fontId="21" fillId="0" borderId="69" xfId="0" applyFont="1" applyBorder="1" applyAlignment="1" applyProtection="1">
      <alignment vertical="center" wrapText="1"/>
      <protection locked="0"/>
    </xf>
    <xf numFmtId="0" fontId="21" fillId="0" borderId="12" xfId="0" applyFont="1" applyBorder="1" applyAlignment="1" applyProtection="1">
      <alignment vertical="center" wrapText="1"/>
      <protection locked="0"/>
    </xf>
    <xf numFmtId="0" fontId="21" fillId="0" borderId="77" xfId="0" applyFont="1" applyBorder="1" applyAlignment="1" applyProtection="1">
      <alignment vertical="center" wrapText="1"/>
      <protection locked="0"/>
    </xf>
    <xf numFmtId="0" fontId="18" fillId="3" borderId="73" xfId="0" applyFont="1" applyFill="1" applyBorder="1">
      <alignment vertical="center"/>
    </xf>
    <xf numFmtId="0" fontId="18" fillId="3" borderId="40" xfId="0" applyFont="1" applyFill="1" applyBorder="1">
      <alignment vertical="center"/>
    </xf>
    <xf numFmtId="0" fontId="18" fillId="0" borderId="41" xfId="0" applyFont="1" applyBorder="1" applyAlignment="1" applyProtection="1">
      <alignment vertical="center" wrapText="1"/>
      <protection locked="0"/>
    </xf>
    <xf numFmtId="0" fontId="18" fillId="0" borderId="42" xfId="0" applyFont="1" applyBorder="1" applyAlignment="1" applyProtection="1">
      <alignment vertical="center" wrapText="1"/>
      <protection locked="0"/>
    </xf>
    <xf numFmtId="0" fontId="18" fillId="0" borderId="74" xfId="0" applyFont="1" applyBorder="1" applyAlignment="1" applyProtection="1">
      <alignment vertical="center" wrapText="1"/>
      <protection locked="0"/>
    </xf>
    <xf numFmtId="0" fontId="19" fillId="0" borderId="41" xfId="0" applyFont="1" applyBorder="1" applyProtection="1">
      <alignment vertical="center"/>
      <protection locked="0"/>
    </xf>
    <xf numFmtId="0" fontId="19" fillId="0" borderId="42" xfId="0" applyFont="1" applyBorder="1" applyProtection="1">
      <alignment vertical="center"/>
      <protection locked="0"/>
    </xf>
    <xf numFmtId="0" fontId="19" fillId="0" borderId="74" xfId="0" applyFont="1" applyBorder="1" applyProtection="1">
      <alignment vertical="center"/>
      <protection locked="0"/>
    </xf>
    <xf numFmtId="0" fontId="18" fillId="3" borderId="73" xfId="0" applyFont="1" applyFill="1" applyBorder="1" applyAlignment="1">
      <alignment horizontal="left" vertical="center" shrinkToFit="1"/>
    </xf>
    <xf numFmtId="0" fontId="18" fillId="3" borderId="40" xfId="0" applyFont="1" applyFill="1" applyBorder="1" applyAlignment="1">
      <alignment horizontal="left" vertical="center" shrinkToFit="1"/>
    </xf>
    <xf numFmtId="49" fontId="21" fillId="0" borderId="118" xfId="0" applyNumberFormat="1" applyFont="1" applyBorder="1" applyProtection="1">
      <alignment vertical="center"/>
      <protection locked="0"/>
    </xf>
    <xf numFmtId="49" fontId="21" fillId="0" borderId="119" xfId="0" applyNumberFormat="1" applyFont="1" applyBorder="1" applyProtection="1">
      <alignment vertical="center"/>
      <protection locked="0"/>
    </xf>
    <xf numFmtId="49" fontId="21" fillId="0" borderId="122" xfId="0" applyNumberFormat="1" applyFont="1" applyBorder="1" applyProtection="1">
      <alignment vertical="center"/>
      <protection locked="0"/>
    </xf>
    <xf numFmtId="0" fontId="22" fillId="0" borderId="0" xfId="0" applyFont="1" applyAlignment="1" applyProtection="1">
      <alignment horizontal="center"/>
      <protection hidden="1"/>
    </xf>
    <xf numFmtId="0" fontId="24" fillId="0" borderId="0" xfId="0" applyFont="1" applyAlignment="1" applyProtection="1">
      <alignment horizontal="center" vertical="center"/>
      <protection hidden="1"/>
    </xf>
    <xf numFmtId="182" fontId="18" fillId="3" borderId="123" xfId="0" applyNumberFormat="1" applyFont="1" applyFill="1" applyBorder="1" applyAlignment="1">
      <alignment vertical="center" wrapText="1" shrinkToFit="1"/>
    </xf>
    <xf numFmtId="182" fontId="18" fillId="3" borderId="124" xfId="0" applyNumberFormat="1" applyFont="1" applyFill="1" applyBorder="1" applyAlignment="1">
      <alignment vertical="center" wrapText="1" shrinkToFit="1"/>
    </xf>
    <xf numFmtId="178" fontId="25" fillId="0" borderId="43" xfId="0" applyNumberFormat="1" applyFont="1" applyBorder="1" applyAlignment="1" applyProtection="1">
      <alignment horizontal="center" vertical="center" shrinkToFit="1"/>
      <protection locked="0"/>
    </xf>
    <xf numFmtId="178" fontId="25" fillId="0" borderId="44" xfId="0" applyNumberFormat="1" applyFont="1" applyBorder="1" applyAlignment="1" applyProtection="1">
      <alignment horizontal="center" vertical="center" shrinkToFit="1"/>
      <protection locked="0"/>
    </xf>
    <xf numFmtId="0" fontId="10" fillId="2" borderId="53" xfId="0" applyFont="1" applyFill="1" applyBorder="1">
      <alignment vertical="center"/>
    </xf>
    <xf numFmtId="0" fontId="10" fillId="2" borderId="54" xfId="0" applyFont="1" applyFill="1" applyBorder="1">
      <alignment vertical="center"/>
    </xf>
    <xf numFmtId="0" fontId="10" fillId="2" borderId="55" xfId="0" applyFont="1" applyFill="1" applyBorder="1">
      <alignment vertical="center"/>
    </xf>
    <xf numFmtId="0" fontId="39" fillId="6" borderId="0" xfId="0" applyFont="1" applyFill="1" applyBorder="1" applyAlignment="1" applyProtection="1">
      <alignment vertical="center" wrapText="1" shrinkToFit="1"/>
    </xf>
    <xf numFmtId="0" fontId="6" fillId="0" borderId="11" xfId="0" applyFont="1" applyBorder="1" applyAlignment="1" applyProtection="1">
      <alignment horizontal="left" vertical="center" indent="1"/>
    </xf>
    <xf numFmtId="0" fontId="6" fillId="0" borderId="12" xfId="0" applyFont="1" applyBorder="1" applyAlignment="1" applyProtection="1">
      <alignment horizontal="left" vertical="center" indent="1"/>
    </xf>
    <xf numFmtId="0" fontId="0" fillId="0" borderId="13" xfId="0" applyBorder="1" applyAlignment="1">
      <alignment horizontal="left" vertical="center" indent="1"/>
    </xf>
    <xf numFmtId="0" fontId="0" fillId="0" borderId="7" xfId="0" applyFont="1" applyBorder="1" applyAlignment="1" applyProtection="1">
      <alignment horizontal="left" vertical="center" shrinkToFit="1"/>
    </xf>
    <xf numFmtId="0" fontId="6" fillId="3" borderId="14" xfId="0" applyFont="1" applyFill="1" applyBorder="1" applyAlignment="1" applyProtection="1">
      <alignment horizontal="center" vertical="center" shrinkToFit="1"/>
    </xf>
    <xf numFmtId="0" fontId="6" fillId="3" borderId="15" xfId="0" applyFont="1" applyFill="1" applyBorder="1" applyAlignment="1" applyProtection="1">
      <alignment horizontal="center" vertical="center" shrinkToFit="1"/>
    </xf>
    <xf numFmtId="0" fontId="6" fillId="3" borderId="16" xfId="0" applyFont="1" applyFill="1" applyBorder="1" applyAlignment="1" applyProtection="1">
      <alignment horizontal="center" vertical="center" shrinkToFit="1"/>
    </xf>
    <xf numFmtId="0" fontId="6" fillId="3" borderId="10" xfId="0" applyFont="1" applyFill="1" applyBorder="1" applyAlignment="1" applyProtection="1">
      <alignment horizontal="center" vertical="center" shrinkToFit="1"/>
    </xf>
    <xf numFmtId="0" fontId="6" fillId="3" borderId="89" xfId="0" applyFont="1" applyFill="1" applyBorder="1" applyAlignment="1" applyProtection="1">
      <alignment horizontal="center" vertical="center" shrinkToFit="1"/>
    </xf>
    <xf numFmtId="0" fontId="6" fillId="3" borderId="17" xfId="0" applyFont="1" applyFill="1" applyBorder="1" applyAlignment="1" applyProtection="1">
      <alignment horizontal="center" vertical="center" shrinkToFit="1"/>
    </xf>
    <xf numFmtId="0" fontId="6" fillId="3" borderId="19" xfId="0" applyFont="1" applyFill="1" applyBorder="1" applyAlignment="1" applyProtection="1">
      <alignment horizontal="center" vertical="center" shrinkToFit="1"/>
    </xf>
    <xf numFmtId="176" fontId="1" fillId="0" borderId="11" xfId="0" applyNumberFormat="1" applyFont="1" applyBorder="1" applyAlignment="1" applyProtection="1">
      <alignment horizontal="right" vertical="center" indent="1"/>
    </xf>
    <xf numFmtId="176" fontId="1" fillId="0" borderId="12" xfId="0" applyNumberFormat="1" applyFont="1" applyBorder="1" applyAlignment="1" applyProtection="1">
      <alignment horizontal="right" vertical="center" indent="1"/>
    </xf>
    <xf numFmtId="176" fontId="1" fillId="0" borderId="35" xfId="0" applyNumberFormat="1" applyFont="1" applyBorder="1" applyAlignment="1" applyProtection="1">
      <alignment horizontal="right" vertical="center" indent="1"/>
    </xf>
    <xf numFmtId="0" fontId="26" fillId="0" borderId="14" xfId="0" applyFont="1" applyBorder="1" applyAlignment="1" applyProtection="1">
      <alignment horizontal="left" vertical="center" wrapText="1" indent="1"/>
    </xf>
    <xf numFmtId="0" fontId="26" fillId="0" borderId="15" xfId="0" applyFont="1" applyBorder="1" applyAlignment="1" applyProtection="1">
      <alignment horizontal="left" vertical="center" wrapText="1" indent="1"/>
    </xf>
    <xf numFmtId="0" fontId="26" fillId="0" borderId="16" xfId="0" applyFont="1" applyBorder="1" applyAlignment="1" applyProtection="1">
      <alignment horizontal="left" vertical="center" wrapText="1" indent="1"/>
    </xf>
    <xf numFmtId="0" fontId="26" fillId="0" borderId="17" xfId="0" applyFont="1" applyBorder="1" applyAlignment="1" applyProtection="1">
      <alignment horizontal="left" vertical="center" wrapText="1" indent="1"/>
    </xf>
    <xf numFmtId="0" fontId="26" fillId="0" borderId="18" xfId="0" applyFont="1" applyBorder="1" applyAlignment="1" applyProtection="1">
      <alignment horizontal="left" vertical="center" wrapText="1" indent="1"/>
    </xf>
    <xf numFmtId="0" fontId="26" fillId="0" borderId="19" xfId="0" applyFont="1" applyBorder="1" applyAlignment="1" applyProtection="1">
      <alignment horizontal="left" vertical="center" wrapText="1" indent="1"/>
    </xf>
    <xf numFmtId="0" fontId="26" fillId="0" borderId="14" xfId="0" applyFont="1" applyFill="1" applyBorder="1" applyAlignment="1" applyProtection="1">
      <alignment horizontal="left" vertical="center" wrapText="1" indent="1"/>
    </xf>
    <xf numFmtId="0" fontId="26" fillId="0" borderId="15" xfId="0" applyFont="1" applyFill="1" applyBorder="1" applyAlignment="1" applyProtection="1">
      <alignment horizontal="left" vertical="center" wrapText="1" indent="1"/>
    </xf>
    <xf numFmtId="0" fontId="26" fillId="0" borderId="16" xfId="0" applyFont="1" applyFill="1" applyBorder="1" applyAlignment="1" applyProtection="1">
      <alignment horizontal="left" vertical="center" wrapText="1" indent="1"/>
    </xf>
    <xf numFmtId="0" fontId="26" fillId="0" borderId="17" xfId="0" applyFont="1" applyFill="1" applyBorder="1" applyAlignment="1" applyProtection="1">
      <alignment horizontal="left" vertical="center" wrapText="1" indent="1"/>
    </xf>
    <xf numFmtId="0" fontId="26" fillId="0" borderId="18" xfId="0" applyFont="1" applyFill="1" applyBorder="1" applyAlignment="1" applyProtection="1">
      <alignment horizontal="left" vertical="center" wrapText="1" indent="1"/>
    </xf>
    <xf numFmtId="0" fontId="26" fillId="0" borderId="19" xfId="0" applyFont="1" applyFill="1" applyBorder="1" applyAlignment="1" applyProtection="1">
      <alignment horizontal="left" vertical="center" wrapText="1" indent="1"/>
    </xf>
    <xf numFmtId="0" fontId="26" fillId="3" borderId="70" xfId="0" applyFont="1" applyFill="1" applyBorder="1" applyAlignment="1" applyProtection="1">
      <alignment horizontal="center" vertical="center" wrapText="1"/>
    </xf>
    <xf numFmtId="0" fontId="26" fillId="3" borderId="20" xfId="0" applyFont="1" applyFill="1" applyBorder="1" applyAlignment="1" applyProtection="1">
      <alignment horizontal="center" vertical="center" wrapText="1"/>
    </xf>
    <xf numFmtId="0" fontId="0" fillId="0" borderId="5" xfId="0" applyBorder="1" applyAlignment="1">
      <alignment horizontal="center" vertical="center" shrinkToFit="1"/>
    </xf>
    <xf numFmtId="0" fontId="0" fillId="0" borderId="99" xfId="0" applyBorder="1" applyAlignment="1">
      <alignment horizontal="center" vertical="center" shrinkToFit="1"/>
    </xf>
    <xf numFmtId="0" fontId="6" fillId="3" borderId="34" xfId="0" applyFont="1" applyFill="1" applyBorder="1" applyAlignment="1" applyProtection="1">
      <alignment horizontal="center" vertical="center" shrinkToFit="1"/>
    </xf>
    <xf numFmtId="0" fontId="6" fillId="3" borderId="21" xfId="0" applyFont="1" applyFill="1" applyBorder="1" applyAlignment="1" applyProtection="1">
      <alignment horizontal="center" vertical="center" shrinkToFit="1"/>
    </xf>
    <xf numFmtId="0" fontId="6" fillId="3" borderId="2"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27" fillId="0" borderId="4" xfId="0" applyFont="1" applyBorder="1" applyAlignment="1" applyProtection="1">
      <alignment horizontal="left" vertical="top" wrapText="1"/>
    </xf>
    <xf numFmtId="0" fontId="27" fillId="0" borderId="0" xfId="0" applyFont="1" applyBorder="1" applyAlignment="1" applyProtection="1">
      <alignment horizontal="left" vertical="top" wrapText="1"/>
    </xf>
    <xf numFmtId="176" fontId="38" fillId="6" borderId="126" xfId="0" applyNumberFormat="1" applyFont="1" applyFill="1" applyBorder="1" applyAlignment="1" applyProtection="1">
      <alignment horizontal="center" vertical="center" wrapText="1"/>
    </xf>
    <xf numFmtId="176" fontId="38" fillId="6" borderId="127" xfId="0" applyNumberFormat="1" applyFont="1" applyFill="1" applyBorder="1" applyAlignment="1" applyProtection="1">
      <alignment horizontal="center" vertical="center" wrapText="1"/>
    </xf>
    <xf numFmtId="176" fontId="38" fillId="6" borderId="128" xfId="0" applyNumberFormat="1" applyFont="1" applyFill="1" applyBorder="1" applyAlignment="1" applyProtection="1">
      <alignment horizontal="center" vertical="center" wrapText="1"/>
    </xf>
    <xf numFmtId="176" fontId="38" fillId="6" borderId="129" xfId="0" applyNumberFormat="1" applyFont="1" applyFill="1" applyBorder="1" applyAlignment="1" applyProtection="1">
      <alignment horizontal="center" vertical="center" wrapText="1"/>
    </xf>
    <xf numFmtId="176" fontId="1" fillId="0" borderId="14" xfId="0" applyNumberFormat="1" applyFont="1" applyBorder="1" applyAlignment="1" applyProtection="1">
      <alignment horizontal="right" vertical="center" indent="1"/>
    </xf>
    <xf numFmtId="176" fontId="1" fillId="0" borderId="15" xfId="0" applyNumberFormat="1" applyFont="1" applyBorder="1" applyAlignment="1" applyProtection="1">
      <alignment horizontal="right" vertical="center" indent="1"/>
    </xf>
    <xf numFmtId="176" fontId="1" fillId="0" borderId="22" xfId="0" applyNumberFormat="1" applyFont="1" applyBorder="1" applyAlignment="1" applyProtection="1">
      <alignment horizontal="right" vertical="center" indent="1"/>
    </xf>
    <xf numFmtId="176" fontId="1" fillId="0" borderId="17" xfId="0" applyNumberFormat="1" applyFont="1" applyBorder="1" applyAlignment="1" applyProtection="1">
      <alignment horizontal="right" vertical="center" indent="1"/>
    </xf>
    <xf numFmtId="176" fontId="1" fillId="0" borderId="18" xfId="0" applyNumberFormat="1" applyFont="1" applyBorder="1" applyAlignment="1" applyProtection="1">
      <alignment horizontal="right" vertical="center" indent="1"/>
    </xf>
    <xf numFmtId="176" fontId="1" fillId="0" borderId="99" xfId="0" applyNumberFormat="1" applyFont="1" applyBorder="1" applyAlignment="1" applyProtection="1">
      <alignment horizontal="right" vertical="center" indent="1"/>
    </xf>
    <xf numFmtId="0" fontId="37" fillId="0" borderId="0" xfId="0" applyFont="1" applyAlignment="1" applyProtection="1">
      <alignment horizontal="center" vertical="center"/>
    </xf>
    <xf numFmtId="176" fontId="1" fillId="0" borderId="14" xfId="0" applyNumberFormat="1" applyFont="1" applyBorder="1" applyAlignment="1" applyProtection="1">
      <alignment horizontal="right" vertical="center" wrapText="1" indent="1"/>
    </xf>
    <xf numFmtId="176" fontId="1" fillId="0" borderId="15" xfId="0" applyNumberFormat="1" applyFont="1" applyBorder="1" applyAlignment="1" applyProtection="1">
      <alignment horizontal="right" vertical="center" wrapText="1" indent="1"/>
    </xf>
    <xf numFmtId="176" fontId="1" fillId="0" borderId="22" xfId="0" applyNumberFormat="1" applyFont="1" applyBorder="1" applyAlignment="1" applyProtection="1">
      <alignment horizontal="right" vertical="center" wrapText="1" indent="1"/>
    </xf>
    <xf numFmtId="176" fontId="1" fillId="0" borderId="17" xfId="0" applyNumberFormat="1" applyFont="1" applyBorder="1" applyAlignment="1" applyProtection="1">
      <alignment horizontal="right" vertical="center" wrapText="1" indent="1"/>
    </xf>
    <xf numFmtId="176" fontId="1" fillId="0" borderId="18" xfId="0" applyNumberFormat="1" applyFont="1" applyBorder="1" applyAlignment="1" applyProtection="1">
      <alignment horizontal="right" vertical="center" wrapText="1" indent="1"/>
    </xf>
    <xf numFmtId="176" fontId="1" fillId="0" borderId="99" xfId="0" applyNumberFormat="1" applyFont="1" applyBorder="1" applyAlignment="1" applyProtection="1">
      <alignment horizontal="right" vertical="center" wrapText="1" indent="1"/>
    </xf>
    <xf numFmtId="0" fontId="26" fillId="0" borderId="11" xfId="0" applyFont="1" applyFill="1" applyBorder="1" applyAlignment="1" applyProtection="1">
      <alignment horizontal="left" vertical="center" wrapText="1" indent="1"/>
    </xf>
    <xf numFmtId="0" fontId="26" fillId="0" borderId="12" xfId="0" applyFont="1" applyFill="1" applyBorder="1" applyAlignment="1" applyProtection="1">
      <alignment horizontal="left" vertical="center" wrapText="1" indent="1"/>
    </xf>
    <xf numFmtId="0" fontId="26" fillId="0" borderId="13" xfId="0" applyFont="1" applyFill="1" applyBorder="1" applyAlignment="1" applyProtection="1">
      <alignment horizontal="left" vertical="center" wrapText="1" indent="1"/>
    </xf>
    <xf numFmtId="0" fontId="10" fillId="0" borderId="0" xfId="0" applyFont="1" applyAlignment="1">
      <alignment horizontal="left" vertical="center" wrapText="1"/>
    </xf>
    <xf numFmtId="0" fontId="0" fillId="0" borderId="0" xfId="0" applyBorder="1" applyAlignment="1" applyProtection="1">
      <alignment horizontal="right" vertical="center"/>
      <protection locked="0"/>
    </xf>
    <xf numFmtId="0" fontId="10" fillId="0" borderId="0" xfId="0" applyFont="1" applyAlignment="1">
      <alignment horizontal="left" vertical="top" wrapText="1"/>
    </xf>
    <xf numFmtId="0" fontId="11" fillId="0" borderId="64" xfId="0" applyFont="1" applyFill="1" applyBorder="1" applyAlignment="1" applyProtection="1">
      <alignment vertical="top" wrapText="1"/>
      <protection locked="0"/>
    </xf>
    <xf numFmtId="0" fontId="11" fillId="0" borderId="65" xfId="0" applyFont="1" applyFill="1" applyBorder="1" applyAlignment="1" applyProtection="1">
      <alignment vertical="top" wrapText="1"/>
      <protection locked="0"/>
    </xf>
    <xf numFmtId="0" fontId="0" fillId="0" borderId="66" xfId="0" applyFill="1" applyBorder="1" applyAlignment="1" applyProtection="1">
      <alignment vertical="center" wrapText="1"/>
      <protection locked="0"/>
    </xf>
    <xf numFmtId="177" fontId="1" fillId="0" borderId="0" xfId="0" applyNumberFormat="1" applyFont="1" applyFill="1" applyBorder="1" applyAlignment="1" applyProtection="1">
      <alignment horizontal="right" vertical="center"/>
      <protection locked="0"/>
    </xf>
    <xf numFmtId="177" fontId="17" fillId="0" borderId="0" xfId="0" applyNumberFormat="1" applyFont="1" applyFill="1" applyBorder="1" applyAlignment="1" applyProtection="1">
      <alignment horizontal="right" vertical="center"/>
      <protection locked="0"/>
    </xf>
    <xf numFmtId="0" fontId="6" fillId="0" borderId="9" xfId="0" applyFont="1" applyBorder="1" applyAlignment="1" applyProtection="1">
      <alignment horizontal="left" vertical="center" wrapText="1" indent="1"/>
    </xf>
    <xf numFmtId="38" fontId="11" fillId="0" borderId="153" xfId="1" applyNumberFormat="1" applyFont="1" applyBorder="1" applyAlignment="1" applyProtection="1">
      <alignment vertical="center" shrinkToFit="1"/>
    </xf>
    <xf numFmtId="38" fontId="11" fillId="0" borderId="8" xfId="1" applyNumberFormat="1" applyFont="1" applyBorder="1" applyAlignment="1" applyProtection="1">
      <alignment vertical="center" shrinkToFit="1"/>
    </xf>
    <xf numFmtId="38" fontId="11" fillId="0" borderId="17" xfId="1" applyNumberFormat="1" applyFont="1" applyBorder="1" applyAlignment="1" applyProtection="1">
      <alignment vertical="center" shrinkToFit="1"/>
    </xf>
    <xf numFmtId="38" fontId="11" fillId="0" borderId="99" xfId="1" applyNumberFormat="1" applyFont="1" applyBorder="1" applyAlignment="1" applyProtection="1">
      <alignment vertical="center" shrinkToFit="1"/>
    </xf>
    <xf numFmtId="38" fontId="11" fillId="0" borderId="154" xfId="1" applyNumberFormat="1" applyFont="1" applyBorder="1" applyAlignment="1" applyProtection="1">
      <alignment vertical="center" shrinkToFit="1"/>
    </xf>
    <xf numFmtId="0" fontId="6" fillId="3" borderId="14" xfId="0" applyFont="1" applyFill="1" applyBorder="1" applyAlignment="1" applyProtection="1">
      <alignment horizontal="center" vertical="center" wrapText="1" shrinkToFit="1"/>
    </xf>
    <xf numFmtId="0" fontId="6" fillId="3" borderId="15" xfId="0" applyFont="1" applyFill="1" applyBorder="1" applyAlignment="1" applyProtection="1">
      <alignment horizontal="center" vertical="center" wrapText="1" shrinkToFit="1"/>
    </xf>
    <xf numFmtId="0" fontId="6" fillId="3" borderId="16" xfId="0" applyFont="1" applyFill="1" applyBorder="1" applyAlignment="1" applyProtection="1">
      <alignment horizontal="center" vertical="center" wrapText="1" shrinkToFit="1"/>
    </xf>
    <xf numFmtId="0" fontId="6" fillId="3" borderId="10" xfId="0" applyFont="1" applyFill="1" applyBorder="1" applyAlignment="1" applyProtection="1">
      <alignment horizontal="center" vertical="center" wrapText="1" shrinkToFit="1"/>
    </xf>
    <xf numFmtId="0" fontId="6" fillId="3" borderId="18" xfId="0" applyFont="1" applyFill="1" applyBorder="1" applyAlignment="1" applyProtection="1">
      <alignment horizontal="center" vertical="center" wrapText="1" shrinkToFit="1"/>
    </xf>
    <xf numFmtId="0" fontId="6" fillId="3" borderId="19" xfId="0" applyFont="1" applyFill="1" applyBorder="1" applyAlignment="1" applyProtection="1">
      <alignment horizontal="center" vertical="center" wrapText="1" shrinkToFit="1"/>
    </xf>
    <xf numFmtId="0" fontId="6" fillId="3" borderId="27" xfId="0" applyFont="1" applyFill="1" applyBorder="1" applyAlignment="1" applyProtection="1">
      <alignment horizontal="center" vertical="center" shrinkToFit="1"/>
    </xf>
    <xf numFmtId="0" fontId="6" fillId="3" borderId="20" xfId="0" applyFont="1" applyFill="1" applyBorder="1" applyAlignment="1" applyProtection="1">
      <alignment horizontal="center" vertical="center" shrinkToFit="1"/>
    </xf>
    <xf numFmtId="0" fontId="6" fillId="3" borderId="88" xfId="0" applyFont="1" applyFill="1" applyBorder="1" applyAlignment="1" applyProtection="1">
      <alignment horizontal="center" vertical="center" shrinkToFit="1"/>
    </xf>
    <xf numFmtId="0" fontId="6" fillId="3" borderId="26" xfId="0" applyFont="1" applyFill="1" applyBorder="1" applyAlignment="1" applyProtection="1">
      <alignment horizontal="center" vertical="center" shrinkToFit="1"/>
    </xf>
    <xf numFmtId="0" fontId="6" fillId="3" borderId="18" xfId="0" applyFont="1" applyFill="1" applyBorder="1" applyAlignment="1" applyProtection="1">
      <alignment horizontal="center" vertical="center" shrinkToFit="1"/>
    </xf>
    <xf numFmtId="176" fontId="6" fillId="0" borderId="23" xfId="0" applyNumberFormat="1" applyFont="1" applyBorder="1" applyAlignment="1" applyProtection="1">
      <alignment horizontal="right" vertical="center" indent="1" shrinkToFit="1"/>
    </xf>
    <xf numFmtId="176" fontId="6" fillId="0" borderId="95" xfId="0" applyNumberFormat="1" applyFont="1" applyBorder="1" applyAlignment="1" applyProtection="1">
      <alignment horizontal="right" vertical="center" indent="1" shrinkToFit="1"/>
    </xf>
    <xf numFmtId="0" fontId="6" fillId="3" borderId="30"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6" fillId="3" borderId="25" xfId="0" applyFont="1" applyFill="1" applyBorder="1" applyAlignment="1" applyProtection="1">
      <alignment horizontal="center" vertical="center" shrinkToFit="1"/>
    </xf>
    <xf numFmtId="0" fontId="6" fillId="3" borderId="25" xfId="0" applyFont="1" applyFill="1" applyBorder="1" applyAlignment="1" applyProtection="1">
      <alignment horizontal="center" vertical="center" wrapText="1" shrinkToFit="1"/>
    </xf>
    <xf numFmtId="0" fontId="6" fillId="3" borderId="26" xfId="0" applyFont="1" applyFill="1" applyBorder="1" applyAlignment="1" applyProtection="1">
      <alignment horizontal="center" vertical="center" wrapText="1" shrinkToFit="1"/>
    </xf>
    <xf numFmtId="0" fontId="6" fillId="3" borderId="1"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0" fontId="6" fillId="3" borderId="97" xfId="0" applyFont="1" applyFill="1" applyBorder="1" applyAlignment="1" applyProtection="1">
      <alignment horizontal="center" vertical="center" shrinkToFit="1"/>
    </xf>
    <xf numFmtId="0" fontId="6" fillId="3" borderId="99" xfId="0" applyFont="1" applyFill="1" applyBorder="1" applyAlignment="1" applyProtection="1">
      <alignment horizontal="center" vertical="center" shrinkToFit="1"/>
    </xf>
    <xf numFmtId="0" fontId="6" fillId="3" borderId="107"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0" fillId="0" borderId="24" xfId="0" applyBorder="1" applyAlignment="1">
      <alignment horizontal="center" vertical="center"/>
    </xf>
    <xf numFmtId="38" fontId="11" fillId="0" borderId="97" xfId="1" applyNumberFormat="1" applyFont="1" applyBorder="1" applyAlignment="1" applyProtection="1">
      <alignment vertical="center" shrinkToFit="1"/>
    </xf>
    <xf numFmtId="38" fontId="11" fillId="0" borderId="19" xfId="1" applyNumberFormat="1" applyFont="1" applyBorder="1" applyAlignment="1" applyProtection="1">
      <alignment vertical="center" shrinkToFit="1"/>
    </xf>
    <xf numFmtId="0" fontId="13" fillId="0" borderId="14" xfId="0" applyFont="1" applyFill="1" applyBorder="1" applyAlignment="1" applyProtection="1">
      <alignment horizontal="center" vertical="top" shrinkToFit="1"/>
    </xf>
    <xf numFmtId="0" fontId="13" fillId="0" borderId="22" xfId="0" applyFont="1" applyFill="1" applyBorder="1" applyAlignment="1" applyProtection="1">
      <alignment horizontal="center" vertical="top" shrinkToFit="1"/>
    </xf>
    <xf numFmtId="0" fontId="6" fillId="3" borderId="152" xfId="0" applyFont="1" applyFill="1" applyBorder="1" applyAlignment="1" applyProtection="1">
      <alignment horizontal="center" vertical="center" wrapText="1"/>
    </xf>
    <xf numFmtId="0" fontId="6" fillId="3" borderId="104" xfId="0" applyFont="1" applyFill="1" applyBorder="1" applyAlignment="1" applyProtection="1">
      <alignment horizontal="center" vertical="center" wrapText="1"/>
    </xf>
    <xf numFmtId="0" fontId="6" fillId="3" borderId="60" xfId="0" applyFont="1" applyFill="1" applyBorder="1" applyAlignment="1" applyProtection="1">
      <alignment horizontal="center" vertical="center" wrapText="1"/>
    </xf>
    <xf numFmtId="0" fontId="23" fillId="0" borderId="0" xfId="0" applyFont="1" applyFill="1" applyAlignment="1" applyProtection="1">
      <alignment horizontal="left" vertical="center" shrinkToFit="1"/>
    </xf>
    <xf numFmtId="0" fontId="23" fillId="0" borderId="130" xfId="0" applyFont="1" applyBorder="1" applyAlignment="1" applyProtection="1">
      <alignment horizontal="left" vertical="center"/>
    </xf>
    <xf numFmtId="0" fontId="39" fillId="6" borderId="0" xfId="0" applyFont="1" applyFill="1" applyBorder="1" applyAlignment="1" applyProtection="1">
      <alignment horizontal="left" vertical="center" wrapText="1" shrinkToFit="1"/>
    </xf>
    <xf numFmtId="0" fontId="6" fillId="3" borderId="58" xfId="0" applyFont="1" applyFill="1" applyBorder="1" applyAlignment="1" applyProtection="1">
      <alignment horizontal="center" vertical="center" shrinkToFit="1"/>
    </xf>
    <xf numFmtId="0" fontId="6" fillId="3" borderId="60" xfId="0" applyFont="1" applyFill="1" applyBorder="1" applyAlignment="1" applyProtection="1">
      <alignment horizontal="center" vertical="center" shrinkToFit="1"/>
    </xf>
    <xf numFmtId="176" fontId="6" fillId="0" borderId="105" xfId="0" applyNumberFormat="1" applyFont="1" applyBorder="1" applyAlignment="1" applyProtection="1">
      <alignment horizontal="right" vertical="center" indent="1"/>
    </xf>
    <xf numFmtId="176" fontId="6" fillId="0" borderId="57" xfId="0" applyNumberFormat="1" applyFont="1" applyBorder="1" applyAlignment="1" applyProtection="1">
      <alignment horizontal="right" vertical="center" indent="1"/>
    </xf>
    <xf numFmtId="0" fontId="0" fillId="0" borderId="106" xfId="0" applyBorder="1" applyAlignment="1">
      <alignment horizontal="right" vertical="center" indent="1"/>
    </xf>
    <xf numFmtId="176" fontId="6" fillId="0" borderId="95" xfId="0" applyNumberFormat="1" applyFont="1" applyBorder="1" applyAlignment="1" applyProtection="1">
      <alignment horizontal="right" vertical="center" indent="1"/>
    </xf>
    <xf numFmtId="176" fontId="6" fillId="0" borderId="98" xfId="0" applyNumberFormat="1" applyFont="1" applyBorder="1" applyAlignment="1" applyProtection="1">
      <alignment horizontal="right" vertical="center" indent="1"/>
    </xf>
    <xf numFmtId="0" fontId="6" fillId="3" borderId="29" xfId="0" applyFont="1" applyFill="1" applyBorder="1" applyAlignment="1" applyProtection="1">
      <alignment horizontal="center" vertical="center"/>
    </xf>
    <xf numFmtId="38" fontId="11" fillId="0" borderId="6" xfId="1" applyNumberFormat="1" applyFont="1" applyBorder="1" applyAlignment="1" applyProtection="1">
      <alignment vertical="center" shrinkToFit="1"/>
    </xf>
    <xf numFmtId="0" fontId="11" fillId="0" borderId="103" xfId="0" applyFont="1" applyBorder="1" applyAlignment="1" applyProtection="1">
      <alignment horizontal="left" vertical="center" wrapText="1"/>
      <protection hidden="1"/>
    </xf>
    <xf numFmtId="0" fontId="44" fillId="6" borderId="11" xfId="0" applyFont="1" applyFill="1" applyBorder="1" applyAlignment="1" applyProtection="1">
      <alignment horizontal="left" vertical="center" wrapText="1"/>
    </xf>
    <xf numFmtId="0" fontId="44" fillId="6" borderId="12" xfId="0" applyFont="1" applyFill="1" applyBorder="1" applyAlignment="1" applyProtection="1">
      <alignment horizontal="left" vertical="center" wrapText="1"/>
    </xf>
    <xf numFmtId="0" fontId="44" fillId="6" borderId="13" xfId="0" applyFont="1" applyFill="1" applyBorder="1" applyAlignment="1" applyProtection="1">
      <alignment horizontal="left" vertical="center" wrapText="1"/>
    </xf>
    <xf numFmtId="0" fontId="37" fillId="0" borderId="0" xfId="0" applyFont="1" applyAlignment="1" applyProtection="1">
      <alignment horizontal="center" vertical="top"/>
    </xf>
    <xf numFmtId="0" fontId="0" fillId="0" borderId="4" xfId="0" applyBorder="1" applyAlignment="1" applyProtection="1">
      <alignment vertical="center" wrapText="1"/>
      <protection hidden="1"/>
    </xf>
    <xf numFmtId="0" fontId="8" fillId="3" borderId="14" xfId="0" applyFont="1" applyFill="1" applyBorder="1" applyAlignment="1" applyProtection="1">
      <alignment horizontal="center" vertical="center" shrinkToFit="1"/>
      <protection hidden="1"/>
    </xf>
    <xf numFmtId="0" fontId="8" fillId="3" borderId="16" xfId="0" applyFont="1" applyFill="1" applyBorder="1" applyAlignment="1" applyProtection="1">
      <alignment horizontal="center" vertical="center" shrinkToFit="1"/>
      <protection hidden="1"/>
    </xf>
    <xf numFmtId="0" fontId="8" fillId="3" borderId="132" xfId="0" applyFont="1" applyFill="1" applyBorder="1" applyAlignment="1" applyProtection="1">
      <alignment horizontal="center" vertical="center" shrinkToFit="1"/>
      <protection hidden="1"/>
    </xf>
    <xf numFmtId="0" fontId="8" fillId="3" borderId="136" xfId="0" applyFont="1" applyFill="1" applyBorder="1" applyAlignment="1" applyProtection="1">
      <alignment horizontal="center" vertical="center" shrinkToFit="1"/>
      <protection hidden="1"/>
    </xf>
    <xf numFmtId="0" fontId="8" fillId="0" borderId="61" xfId="0" applyFont="1" applyFill="1" applyBorder="1" applyAlignment="1" applyProtection="1">
      <alignment vertical="top" wrapText="1"/>
      <protection locked="0"/>
    </xf>
    <xf numFmtId="0" fontId="8" fillId="0" borderId="62" xfId="0" applyFont="1" applyFill="1" applyBorder="1" applyAlignment="1" applyProtection="1">
      <alignment vertical="top" wrapText="1"/>
      <protection locked="0"/>
    </xf>
    <xf numFmtId="0" fontId="0" fillId="3" borderId="9" xfId="0" applyFont="1" applyFill="1" applyBorder="1" applyAlignment="1" applyProtection="1">
      <alignment horizontal="center" vertical="center" shrinkToFit="1"/>
      <protection hidden="1"/>
    </xf>
    <xf numFmtId="38" fontId="8" fillId="0" borderId="142" xfId="0" applyNumberFormat="1" applyFont="1" applyBorder="1" applyAlignment="1" applyProtection="1">
      <alignment horizontal="right" vertical="center"/>
      <protection hidden="1"/>
    </xf>
    <xf numFmtId="38" fontId="8" fillId="0" borderId="143" xfId="0" applyNumberFormat="1" applyFont="1" applyBorder="1" applyAlignment="1" applyProtection="1">
      <alignment horizontal="right" vertical="center"/>
      <protection hidden="1"/>
    </xf>
    <xf numFmtId="38" fontId="8" fillId="0" borderId="138" xfId="0" applyNumberFormat="1" applyFont="1" applyBorder="1" applyAlignment="1" applyProtection="1">
      <alignment horizontal="right" vertical="center"/>
      <protection hidden="1"/>
    </xf>
    <xf numFmtId="38" fontId="8" fillId="0" borderId="139" xfId="0" applyNumberFormat="1" applyFont="1" applyBorder="1" applyAlignment="1" applyProtection="1">
      <alignment horizontal="right" vertical="center"/>
      <protection hidden="1"/>
    </xf>
    <xf numFmtId="38" fontId="8" fillId="0" borderId="11" xfId="0" applyNumberFormat="1" applyFont="1" applyBorder="1" applyAlignment="1" applyProtection="1">
      <alignment horizontal="right" vertical="center"/>
      <protection hidden="1"/>
    </xf>
    <xf numFmtId="38" fontId="8" fillId="0" borderId="13" xfId="0" applyNumberFormat="1" applyFont="1" applyBorder="1" applyAlignment="1" applyProtection="1">
      <alignment horizontal="right" vertical="center"/>
      <protection hidden="1"/>
    </xf>
    <xf numFmtId="0" fontId="8" fillId="3" borderId="11" xfId="0" applyFont="1" applyFill="1" applyBorder="1" applyAlignment="1" applyProtection="1">
      <alignment horizontal="center" vertical="center" shrinkToFit="1"/>
      <protection hidden="1"/>
    </xf>
    <xf numFmtId="0" fontId="8" fillId="3" borderId="13" xfId="0" applyFont="1" applyFill="1" applyBorder="1" applyAlignment="1" applyProtection="1">
      <alignment horizontal="center" vertical="center" shrinkToFit="1"/>
      <protection hidden="1"/>
    </xf>
    <xf numFmtId="0" fontId="0" fillId="0" borderId="9" xfId="0" applyFont="1" applyFill="1" applyBorder="1" applyAlignment="1">
      <alignment vertical="center" shrinkToFit="1"/>
    </xf>
    <xf numFmtId="0" fontId="11" fillId="0" borderId="9" xfId="0" applyFont="1" applyFill="1" applyBorder="1" applyAlignment="1">
      <alignment vertical="center" shrinkToFit="1"/>
    </xf>
    <xf numFmtId="0" fontId="11" fillId="3" borderId="11" xfId="0" applyFont="1" applyFill="1" applyBorder="1" applyAlignment="1" applyProtection="1">
      <alignment horizontal="center" vertical="center" wrapText="1" shrinkToFit="1"/>
      <protection hidden="1"/>
    </xf>
    <xf numFmtId="0" fontId="11" fillId="3" borderId="12" xfId="0" applyFont="1" applyFill="1" applyBorder="1" applyAlignment="1" applyProtection="1">
      <alignment horizontal="center" vertical="center" wrapText="1" shrinkToFit="1"/>
      <protection hidden="1"/>
    </xf>
    <xf numFmtId="0" fontId="11" fillId="3" borderId="13" xfId="0" applyFont="1" applyFill="1" applyBorder="1" applyAlignment="1" applyProtection="1">
      <alignment horizontal="center" vertical="center" wrapText="1" shrinkToFit="1"/>
      <protection hidden="1"/>
    </xf>
    <xf numFmtId="0" fontId="16" fillId="0" borderId="0" xfId="0" applyNumberFormat="1" applyFont="1" applyFill="1" applyBorder="1" applyAlignment="1" applyProtection="1">
      <alignment horizontal="right" vertical="center" wrapText="1"/>
      <protection hidden="1"/>
    </xf>
    <xf numFmtId="0" fontId="16" fillId="0" borderId="89" xfId="0" applyNumberFormat="1" applyFont="1" applyFill="1" applyBorder="1" applyAlignment="1" applyProtection="1">
      <alignment horizontal="right" vertical="center" wrapText="1"/>
      <protection hidden="1"/>
    </xf>
    <xf numFmtId="0" fontId="21" fillId="3" borderId="11" xfId="0" applyFont="1" applyFill="1" applyBorder="1" applyAlignment="1" applyProtection="1">
      <alignment horizontal="center" vertical="center"/>
      <protection hidden="1"/>
    </xf>
    <xf numFmtId="0" fontId="21" fillId="3" borderId="35" xfId="0" applyFont="1" applyFill="1" applyBorder="1" applyAlignment="1" applyProtection="1">
      <alignment horizontal="center" vertical="center"/>
      <protection hidden="1"/>
    </xf>
    <xf numFmtId="178" fontId="11" fillId="0" borderId="11" xfId="0" applyNumberFormat="1" applyFont="1" applyFill="1" applyBorder="1" applyAlignment="1" applyProtection="1">
      <alignment horizontal="center" vertical="center" wrapText="1"/>
      <protection locked="0"/>
    </xf>
    <xf numFmtId="178" fontId="11" fillId="0" borderId="13" xfId="0" applyNumberFormat="1" applyFont="1" applyFill="1" applyBorder="1" applyAlignment="1" applyProtection="1">
      <alignment horizontal="center" vertical="center" wrapText="1"/>
      <protection locked="0"/>
    </xf>
    <xf numFmtId="38" fontId="8" fillId="0" borderId="18" xfId="0" applyNumberFormat="1" applyFont="1" applyBorder="1" applyAlignment="1" applyProtection="1">
      <alignment vertical="center"/>
      <protection hidden="1"/>
    </xf>
    <xf numFmtId="38" fontId="8" fillId="0" borderId="19" xfId="0" applyNumberFormat="1" applyFont="1" applyBorder="1" applyAlignment="1" applyProtection="1">
      <alignment vertical="center"/>
      <protection hidden="1"/>
    </xf>
    <xf numFmtId="38" fontId="8" fillId="0" borderId="140" xfId="0" applyNumberFormat="1" applyFont="1" applyBorder="1" applyAlignment="1" applyProtection="1">
      <alignment vertical="center"/>
      <protection hidden="1"/>
    </xf>
    <xf numFmtId="38" fontId="8" fillId="0" borderId="139" xfId="0" applyNumberFormat="1" applyFont="1" applyBorder="1" applyAlignment="1" applyProtection="1">
      <alignment vertical="center"/>
      <protection hidden="1"/>
    </xf>
    <xf numFmtId="38" fontId="8" fillId="0" borderId="12" xfId="0" applyNumberFormat="1" applyFont="1" applyBorder="1" applyAlignment="1" applyProtection="1">
      <alignment vertical="center"/>
      <protection hidden="1"/>
    </xf>
    <xf numFmtId="38" fontId="8" fillId="0" borderId="13" xfId="0" applyNumberFormat="1" applyFont="1" applyBorder="1" applyAlignment="1" applyProtection="1">
      <alignment vertical="center"/>
      <protection hidden="1"/>
    </xf>
    <xf numFmtId="38" fontId="8" fillId="0" borderId="17" xfId="0" applyNumberFormat="1" applyFont="1" applyBorder="1" applyAlignment="1" applyProtection="1">
      <alignment vertical="center"/>
      <protection hidden="1"/>
    </xf>
    <xf numFmtId="38" fontId="8" fillId="0" borderId="138" xfId="0" applyNumberFormat="1" applyFont="1" applyBorder="1" applyAlignment="1" applyProtection="1">
      <alignment vertical="center"/>
      <protection hidden="1"/>
    </xf>
    <xf numFmtId="38" fontId="8" fillId="0" borderId="11" xfId="0" applyNumberFormat="1" applyFont="1" applyBorder="1" applyAlignment="1" applyProtection="1">
      <alignment vertical="center"/>
      <protection hidden="1"/>
    </xf>
    <xf numFmtId="0" fontId="8" fillId="0" borderId="17" xfId="0" applyFont="1" applyBorder="1" applyAlignment="1" applyProtection="1">
      <alignment horizontal="right" vertical="center"/>
      <protection hidden="1"/>
    </xf>
    <xf numFmtId="0" fontId="8" fillId="0" borderId="18" xfId="0" applyFont="1" applyBorder="1" applyAlignment="1" applyProtection="1">
      <alignment horizontal="right" vertical="center"/>
      <protection hidden="1"/>
    </xf>
    <xf numFmtId="38" fontId="8" fillId="0" borderId="138" xfId="1" applyFont="1" applyBorder="1" applyAlignment="1" applyProtection="1">
      <alignment vertical="center"/>
      <protection hidden="1"/>
    </xf>
    <xf numFmtId="38" fontId="8" fillId="0" borderId="140" xfId="1" applyFont="1" applyBorder="1" applyAlignment="1" applyProtection="1">
      <alignment vertical="center"/>
      <protection hidden="1"/>
    </xf>
    <xf numFmtId="38" fontId="8" fillId="0" borderId="11" xfId="1" applyFont="1" applyBorder="1" applyAlignment="1" applyProtection="1">
      <alignment horizontal="right" vertical="center"/>
      <protection hidden="1"/>
    </xf>
    <xf numFmtId="38" fontId="8" fillId="0" borderId="12" xfId="1" applyFont="1" applyBorder="1" applyAlignment="1" applyProtection="1">
      <alignment horizontal="right" vertical="center"/>
      <protection hidden="1"/>
    </xf>
    <xf numFmtId="0" fontId="8" fillId="3" borderId="12" xfId="0" applyFont="1" applyFill="1" applyBorder="1" applyAlignment="1" applyProtection="1">
      <alignment horizontal="center" vertical="center" shrinkToFit="1"/>
      <protection hidden="1"/>
    </xf>
    <xf numFmtId="0" fontId="8" fillId="3" borderId="11" xfId="0" applyFont="1" applyFill="1" applyBorder="1" applyAlignment="1" applyProtection="1">
      <alignment horizontal="center" vertical="center" wrapText="1" shrinkToFit="1"/>
      <protection hidden="1"/>
    </xf>
    <xf numFmtId="0" fontId="8" fillId="3" borderId="12" xfId="0" applyFont="1" applyFill="1" applyBorder="1" applyAlignment="1" applyProtection="1">
      <alignment horizontal="center" vertical="center" wrapText="1" shrinkToFit="1"/>
      <protection hidden="1"/>
    </xf>
    <xf numFmtId="49" fontId="8" fillId="0" borderId="132" xfId="0" applyNumberFormat="1" applyFont="1" applyFill="1" applyBorder="1" applyAlignment="1" applyProtection="1">
      <alignment vertical="top" wrapText="1"/>
      <protection locked="0"/>
    </xf>
    <xf numFmtId="49" fontId="8" fillId="0" borderId="135" xfId="0" applyNumberFormat="1" applyFont="1" applyFill="1" applyBorder="1" applyAlignment="1" applyProtection="1">
      <alignment vertical="top" wrapText="1"/>
      <protection locked="0"/>
    </xf>
    <xf numFmtId="49" fontId="8" fillId="0" borderId="136" xfId="0" applyNumberFormat="1" applyFont="1" applyFill="1" applyBorder="1" applyAlignment="1" applyProtection="1">
      <alignment vertical="top" wrapText="1"/>
      <protection locked="0"/>
    </xf>
    <xf numFmtId="0" fontId="8" fillId="0" borderId="17" xfId="0" applyFont="1" applyBorder="1" applyAlignment="1" applyProtection="1">
      <alignment horizontal="center" vertical="center"/>
      <protection hidden="1"/>
    </xf>
    <xf numFmtId="0" fontId="8" fillId="0" borderId="99" xfId="0" applyFont="1" applyBorder="1" applyAlignment="1" applyProtection="1">
      <alignment horizontal="center" vertical="center"/>
      <protection hidden="1"/>
    </xf>
    <xf numFmtId="0" fontId="8" fillId="0" borderId="138" xfId="0" applyFont="1" applyBorder="1" applyAlignment="1" applyProtection="1">
      <alignment horizontal="center" vertical="center"/>
      <protection hidden="1"/>
    </xf>
    <xf numFmtId="0" fontId="8" fillId="0" borderId="141"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35" xfId="0" applyFont="1" applyBorder="1" applyAlignment="1" applyProtection="1">
      <alignment horizontal="center" vertical="center"/>
      <protection hidden="1"/>
    </xf>
    <xf numFmtId="0" fontId="8" fillId="3" borderId="91" xfId="0" applyFont="1" applyFill="1" applyBorder="1" applyAlignment="1" applyProtection="1">
      <alignment horizontal="center" vertical="center" shrinkToFit="1"/>
      <protection hidden="1"/>
    </xf>
    <xf numFmtId="0" fontId="8" fillId="3" borderId="2" xfId="0" applyFont="1" applyFill="1" applyBorder="1" applyAlignment="1" applyProtection="1">
      <alignment horizontal="center" vertical="center" shrinkToFit="1"/>
      <protection hidden="1"/>
    </xf>
    <xf numFmtId="0" fontId="8" fillId="3" borderId="92" xfId="0" applyFont="1" applyFill="1" applyBorder="1" applyAlignment="1" applyProtection="1">
      <alignment horizontal="center" vertical="center" shrinkToFit="1"/>
      <protection hidden="1"/>
    </xf>
    <xf numFmtId="0" fontId="8" fillId="3" borderId="10" xfId="0" applyFont="1" applyFill="1" applyBorder="1" applyAlignment="1" applyProtection="1">
      <alignment horizontal="center" vertical="center" shrinkToFit="1"/>
      <protection hidden="1"/>
    </xf>
    <xf numFmtId="0" fontId="8" fillId="3" borderId="0" xfId="0" applyFont="1" applyFill="1" applyBorder="1" applyAlignment="1" applyProtection="1">
      <alignment horizontal="center" vertical="center" shrinkToFit="1"/>
      <protection hidden="1"/>
    </xf>
    <xf numFmtId="0" fontId="8" fillId="3" borderId="89" xfId="0" applyFont="1" applyFill="1" applyBorder="1" applyAlignment="1" applyProtection="1">
      <alignment horizontal="center" vertical="center" shrinkToFit="1"/>
      <protection hidden="1"/>
    </xf>
    <xf numFmtId="0" fontId="8" fillId="3" borderId="135" xfId="0" applyFont="1" applyFill="1" applyBorder="1" applyAlignment="1" applyProtection="1">
      <alignment horizontal="center" vertical="center" shrinkToFit="1"/>
      <protection hidden="1"/>
    </xf>
    <xf numFmtId="49" fontId="8" fillId="0" borderId="61" xfId="0" applyNumberFormat="1" applyFont="1" applyFill="1" applyBorder="1" applyAlignment="1" applyProtection="1">
      <alignment vertical="top" wrapText="1"/>
      <protection locked="0"/>
    </xf>
    <xf numFmtId="49" fontId="8" fillId="0" borderId="42" xfId="0" applyNumberFormat="1" applyFont="1" applyFill="1" applyBorder="1" applyAlignment="1" applyProtection="1">
      <alignment vertical="top" wrapText="1"/>
      <protection locked="0"/>
    </xf>
    <xf numFmtId="49" fontId="8" fillId="0" borderId="62" xfId="0" applyNumberFormat="1" applyFont="1" applyFill="1" applyBorder="1" applyAlignment="1" applyProtection="1">
      <alignment vertical="top" wrapText="1"/>
      <protection locked="0"/>
    </xf>
    <xf numFmtId="180" fontId="8" fillId="4" borderId="61" xfId="1" applyNumberFormat="1" applyFont="1" applyFill="1" applyBorder="1" applyAlignment="1" applyProtection="1">
      <alignment vertical="top"/>
      <protection hidden="1"/>
    </xf>
    <xf numFmtId="180" fontId="8" fillId="4" borderId="62" xfId="1" applyNumberFormat="1" applyFont="1" applyFill="1" applyBorder="1" applyAlignment="1" applyProtection="1">
      <alignment vertical="top"/>
      <protection hidden="1"/>
    </xf>
    <xf numFmtId="180" fontId="8" fillId="0" borderId="61" xfId="1" applyNumberFormat="1" applyFont="1" applyFill="1" applyBorder="1" applyAlignment="1" applyProtection="1">
      <alignment vertical="top"/>
      <protection locked="0"/>
    </xf>
    <xf numFmtId="180" fontId="8" fillId="0" borderId="62" xfId="1" applyNumberFormat="1" applyFont="1" applyFill="1" applyBorder="1" applyAlignment="1" applyProtection="1">
      <alignment vertical="top"/>
      <protection locked="0"/>
    </xf>
    <xf numFmtId="0" fontId="8" fillId="3" borderId="30" xfId="0" applyFont="1" applyFill="1" applyBorder="1" applyAlignment="1" applyProtection="1">
      <alignment horizontal="center" vertical="center" shrinkToFit="1"/>
      <protection hidden="1"/>
    </xf>
    <xf numFmtId="0" fontId="8" fillId="3" borderId="107" xfId="0" applyFont="1" applyFill="1" applyBorder="1" applyAlignment="1" applyProtection="1">
      <alignment horizontal="center" vertical="center" shrinkToFit="1"/>
      <protection hidden="1"/>
    </xf>
    <xf numFmtId="0" fontId="8" fillId="3" borderId="31" xfId="0" applyFont="1" applyFill="1" applyBorder="1" applyAlignment="1" applyProtection="1">
      <alignment horizontal="center" vertical="center" shrinkToFit="1"/>
      <protection hidden="1"/>
    </xf>
    <xf numFmtId="0" fontId="16" fillId="3" borderId="109" xfId="0" applyFont="1" applyFill="1" applyBorder="1" applyAlignment="1" applyProtection="1">
      <alignment horizontal="center" vertical="center" textRotation="255" shrinkToFit="1"/>
      <protection hidden="1"/>
    </xf>
    <xf numFmtId="0" fontId="16" fillId="3" borderId="88" xfId="0" applyFont="1" applyFill="1" applyBorder="1" applyAlignment="1" applyProtection="1">
      <alignment horizontal="center" vertical="center" textRotation="255" shrinkToFit="1"/>
      <protection hidden="1"/>
    </xf>
    <xf numFmtId="0" fontId="16" fillId="3" borderId="134" xfId="0" applyFont="1" applyFill="1" applyBorder="1" applyAlignment="1" applyProtection="1">
      <alignment horizontal="center" vertical="center" textRotation="255" shrinkToFit="1"/>
      <protection hidden="1"/>
    </xf>
    <xf numFmtId="0" fontId="21" fillId="3" borderId="90" xfId="0" applyFont="1" applyFill="1" applyBorder="1" applyAlignment="1" applyProtection="1">
      <alignment horizontal="center" vertical="center" wrapText="1" shrinkToFit="1"/>
      <protection hidden="1"/>
    </xf>
    <xf numFmtId="0" fontId="21" fillId="3" borderId="70" xfId="0" applyFont="1" applyFill="1" applyBorder="1" applyAlignment="1" applyProtection="1">
      <alignment horizontal="center" vertical="center" wrapText="1" shrinkToFit="1"/>
      <protection hidden="1"/>
    </xf>
    <xf numFmtId="0" fontId="21" fillId="3" borderId="131" xfId="0" applyFont="1" applyFill="1" applyBorder="1" applyAlignment="1" applyProtection="1">
      <alignment horizontal="center" vertical="center" wrapText="1" shrinkToFit="1"/>
      <protection hidden="1"/>
    </xf>
    <xf numFmtId="0" fontId="8" fillId="3" borderId="90" xfId="0" applyFont="1" applyFill="1" applyBorder="1" applyAlignment="1" applyProtection="1">
      <alignment horizontal="center" vertical="center" wrapText="1" shrinkToFit="1"/>
      <protection hidden="1"/>
    </xf>
    <xf numFmtId="0" fontId="8" fillId="3" borderId="70" xfId="0" applyFont="1" applyFill="1" applyBorder="1" applyAlignment="1" applyProtection="1">
      <alignment horizontal="center" vertical="center" wrapText="1" shrinkToFit="1"/>
      <protection hidden="1"/>
    </xf>
    <xf numFmtId="0" fontId="8" fillId="3" borderId="131" xfId="0" applyFont="1" applyFill="1" applyBorder="1" applyAlignment="1" applyProtection="1">
      <alignment horizontal="center" vertical="center" wrapText="1" shrinkToFit="1"/>
      <protection hidden="1"/>
    </xf>
    <xf numFmtId="0" fontId="8" fillId="3" borderId="14" xfId="0" applyFont="1" applyFill="1" applyBorder="1" applyAlignment="1" applyProtection="1">
      <alignment horizontal="center" shrinkToFit="1"/>
      <protection hidden="1"/>
    </xf>
    <xf numFmtId="0" fontId="8" fillId="3" borderId="16" xfId="0" applyFont="1" applyFill="1" applyBorder="1" applyAlignment="1" applyProtection="1">
      <alignment horizontal="center" shrinkToFit="1"/>
      <protection hidden="1"/>
    </xf>
    <xf numFmtId="0" fontId="8" fillId="3" borderId="15" xfId="0" applyFont="1" applyFill="1" applyBorder="1" applyAlignment="1" applyProtection="1">
      <alignment horizontal="center" vertical="center" shrinkToFit="1"/>
      <protection hidden="1"/>
    </xf>
    <xf numFmtId="0" fontId="8" fillId="3" borderId="21" xfId="0" applyFont="1" applyFill="1" applyBorder="1" applyAlignment="1" applyProtection="1">
      <alignment horizontal="center" vertical="center" shrinkToFit="1"/>
      <protection hidden="1"/>
    </xf>
    <xf numFmtId="0" fontId="8" fillId="3" borderId="24" xfId="0" applyFont="1" applyFill="1" applyBorder="1" applyAlignment="1" applyProtection="1">
      <alignment horizontal="center" vertical="center" shrinkToFit="1"/>
      <protection hidden="1"/>
    </xf>
    <xf numFmtId="0" fontId="8" fillId="3" borderId="108" xfId="0" applyFont="1" applyFill="1" applyBorder="1" applyAlignment="1" applyProtection="1">
      <alignment horizontal="center" vertical="center" shrinkToFit="1"/>
      <protection hidden="1"/>
    </xf>
    <xf numFmtId="0" fontId="8" fillId="3" borderId="137" xfId="0" applyFont="1" applyFill="1" applyBorder="1" applyAlignment="1" applyProtection="1">
      <alignment horizontal="center" vertical="center" shrinkToFit="1"/>
      <protection hidden="1"/>
    </xf>
    <xf numFmtId="0" fontId="8" fillId="3" borderId="132" xfId="0" applyFont="1" applyFill="1" applyBorder="1" applyAlignment="1" applyProtection="1">
      <alignment horizontal="center" vertical="top" shrinkToFit="1"/>
      <protection hidden="1"/>
    </xf>
    <xf numFmtId="0" fontId="8" fillId="3" borderId="136" xfId="0" applyFont="1" applyFill="1" applyBorder="1" applyAlignment="1" applyProtection="1">
      <alignment horizontal="center" vertical="top" shrinkToFit="1"/>
      <protection hidden="1"/>
    </xf>
    <xf numFmtId="0" fontId="8" fillId="0" borderId="132" xfId="0" applyFont="1" applyFill="1" applyBorder="1" applyAlignment="1" applyProtection="1">
      <alignment vertical="top" wrapText="1"/>
      <protection locked="0"/>
    </xf>
    <xf numFmtId="0" fontId="8" fillId="0" borderId="135" xfId="0" applyFont="1" applyFill="1" applyBorder="1" applyAlignment="1" applyProtection="1">
      <alignment vertical="top" wrapText="1"/>
      <protection locked="0"/>
    </xf>
    <xf numFmtId="0" fontId="8" fillId="0" borderId="136" xfId="0" applyFont="1" applyFill="1" applyBorder="1" applyAlignment="1" applyProtection="1">
      <alignment vertical="top" wrapText="1"/>
      <protection locked="0"/>
    </xf>
    <xf numFmtId="0" fontId="8" fillId="0" borderId="42" xfId="0" applyFont="1" applyFill="1" applyBorder="1" applyAlignment="1" applyProtection="1">
      <alignment vertical="top" wrapText="1"/>
      <protection locked="0"/>
    </xf>
    <xf numFmtId="0" fontId="46" fillId="0" borderId="0" xfId="0" applyFont="1" applyAlignment="1" applyProtection="1">
      <alignment horizontal="left" vertical="top" wrapText="1"/>
      <protection hidden="1"/>
    </xf>
    <xf numFmtId="180" fontId="8" fillId="4" borderId="11" xfId="1" applyNumberFormat="1" applyFont="1" applyFill="1" applyBorder="1" applyAlignment="1" applyProtection="1">
      <alignment vertical="center" shrinkToFit="1"/>
      <protection hidden="1"/>
    </xf>
    <xf numFmtId="180" fontId="8" fillId="4" borderId="13" xfId="1" applyNumberFormat="1" applyFont="1" applyFill="1" applyBorder="1" applyAlignment="1" applyProtection="1">
      <alignment vertical="center" shrinkToFit="1"/>
      <protection hidden="1"/>
    </xf>
    <xf numFmtId="0" fontId="8" fillId="4" borderId="12"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11" fillId="0" borderId="64" xfId="0" applyFont="1" applyBorder="1" applyAlignment="1" applyProtection="1">
      <alignment vertical="top" wrapText="1"/>
      <protection locked="0"/>
    </xf>
    <xf numFmtId="0" fontId="11" fillId="0" borderId="65" xfId="0" applyFont="1" applyBorder="1" applyAlignment="1" applyProtection="1">
      <alignment vertical="top" wrapText="1"/>
      <protection locked="0"/>
    </xf>
    <xf numFmtId="0" fontId="0" fillId="0" borderId="66" xfId="0" applyBorder="1" applyAlignment="1" applyProtection="1">
      <alignment vertical="center" wrapText="1"/>
      <protection locked="0"/>
    </xf>
    <xf numFmtId="38" fontId="11" fillId="0" borderId="153" xfId="1" applyFont="1" applyBorder="1" applyAlignment="1" applyProtection="1">
      <alignment vertical="center" shrinkToFit="1"/>
    </xf>
    <xf numFmtId="38" fontId="11" fillId="0" borderId="154" xfId="1" applyFont="1" applyBorder="1" applyAlignment="1" applyProtection="1">
      <alignment vertical="center" shrinkToFit="1"/>
    </xf>
    <xf numFmtId="38" fontId="11" fillId="0" borderId="8" xfId="1" applyFont="1" applyBorder="1" applyAlignment="1" applyProtection="1">
      <alignment vertical="center" shrinkToFit="1"/>
    </xf>
    <xf numFmtId="38" fontId="11" fillId="0" borderId="6" xfId="1" applyFont="1" applyBorder="1" applyAlignment="1" applyProtection="1">
      <alignment vertical="center" shrinkToFit="1"/>
    </xf>
    <xf numFmtId="0" fontId="6" fillId="3" borderId="58" xfId="0" applyFont="1" applyFill="1" applyBorder="1" applyAlignment="1">
      <alignment horizontal="center" vertical="center" shrinkToFit="1"/>
    </xf>
    <xf numFmtId="0" fontId="6" fillId="3" borderId="60" xfId="0" applyFont="1" applyFill="1" applyBorder="1" applyAlignment="1">
      <alignment horizontal="center" vertical="center" shrinkToFit="1"/>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107"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31" xfId="0" applyFont="1" applyFill="1" applyBorder="1" applyAlignment="1">
      <alignment horizontal="center" vertical="center"/>
    </xf>
    <xf numFmtId="176" fontId="6" fillId="0" borderId="23" xfId="0" applyNumberFormat="1" applyFont="1" applyBorder="1" applyAlignment="1">
      <alignment horizontal="right" vertical="center" indent="1" shrinkToFit="1"/>
    </xf>
    <xf numFmtId="176" fontId="6" fillId="0" borderId="95" xfId="0" applyNumberFormat="1" applyFont="1" applyBorder="1" applyAlignment="1">
      <alignment horizontal="right" vertical="center" indent="1" shrinkToFit="1"/>
    </xf>
    <xf numFmtId="176" fontId="6" fillId="0" borderId="105" xfId="0" applyNumberFormat="1" applyFont="1" applyBorder="1" applyAlignment="1">
      <alignment horizontal="right" vertical="center" indent="1"/>
    </xf>
    <xf numFmtId="176" fontId="6" fillId="0" borderId="57" xfId="0" applyNumberFormat="1" applyFont="1" applyBorder="1" applyAlignment="1">
      <alignment horizontal="right" vertical="center" indent="1"/>
    </xf>
    <xf numFmtId="176" fontId="6" fillId="0" borderId="95" xfId="0" applyNumberFormat="1" applyFont="1" applyBorder="1" applyAlignment="1">
      <alignment horizontal="right" vertical="center" indent="1"/>
    </xf>
    <xf numFmtId="176" fontId="6" fillId="0" borderId="98" xfId="0" applyNumberFormat="1" applyFont="1" applyBorder="1" applyAlignment="1">
      <alignment horizontal="right" vertical="center" indent="1"/>
    </xf>
    <xf numFmtId="0" fontId="6" fillId="3" borderId="27"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26" fillId="0" borderId="11" xfId="0" applyFont="1" applyBorder="1" applyAlignment="1">
      <alignment horizontal="left" vertical="center" wrapText="1" indent="1"/>
    </xf>
    <xf numFmtId="0" fontId="26" fillId="0" borderId="12" xfId="0" applyFont="1" applyBorder="1" applyAlignment="1">
      <alignment horizontal="left" vertical="center" wrapText="1" indent="1"/>
    </xf>
    <xf numFmtId="0" fontId="26" fillId="0" borderId="13" xfId="0" applyFont="1" applyBorder="1" applyAlignment="1">
      <alignment horizontal="left" vertical="center" wrapText="1" indent="1"/>
    </xf>
    <xf numFmtId="0" fontId="6" fillId="3" borderId="14" xfId="0" applyFont="1" applyFill="1" applyBorder="1" applyAlignment="1">
      <alignment horizontal="center" vertical="center" wrapText="1" shrinkToFit="1"/>
    </xf>
    <xf numFmtId="0" fontId="6" fillId="3" borderId="15" xfId="0" applyFont="1" applyFill="1" applyBorder="1" applyAlignment="1">
      <alignment horizontal="center" vertical="center" wrapText="1" shrinkToFit="1"/>
    </xf>
    <xf numFmtId="0" fontId="6" fillId="3" borderId="16" xfId="0" applyFont="1" applyFill="1" applyBorder="1" applyAlignment="1">
      <alignment horizontal="center" vertical="center" wrapText="1" shrinkToFit="1"/>
    </xf>
    <xf numFmtId="0" fontId="6" fillId="3" borderId="10" xfId="0" applyFont="1" applyFill="1" applyBorder="1" applyAlignment="1">
      <alignment horizontal="center" vertical="center" wrapText="1" shrinkToFit="1"/>
    </xf>
    <xf numFmtId="0" fontId="6" fillId="3" borderId="18" xfId="0" applyFont="1" applyFill="1" applyBorder="1" applyAlignment="1">
      <alignment horizontal="center" vertical="center" wrapText="1" shrinkToFit="1"/>
    </xf>
    <xf numFmtId="0" fontId="6" fillId="3" borderId="19" xfId="0" applyFont="1" applyFill="1" applyBorder="1" applyAlignment="1">
      <alignment horizontal="center" vertical="center" wrapText="1" shrinkToFit="1"/>
    </xf>
    <xf numFmtId="176" fontId="1" fillId="0" borderId="14" xfId="0" applyNumberFormat="1" applyFont="1" applyBorder="1" applyAlignment="1">
      <alignment horizontal="right" vertical="center" wrapText="1" indent="1"/>
    </xf>
    <xf numFmtId="176" fontId="1" fillId="0" borderId="15" xfId="0" applyNumberFormat="1" applyFont="1" applyBorder="1" applyAlignment="1">
      <alignment horizontal="right" vertical="center" wrapText="1" indent="1"/>
    </xf>
    <xf numFmtId="176" fontId="1" fillId="0" borderId="22" xfId="0" applyNumberFormat="1" applyFont="1" applyBorder="1" applyAlignment="1">
      <alignment horizontal="right" vertical="center" wrapText="1" indent="1"/>
    </xf>
    <xf numFmtId="176" fontId="1" fillId="0" borderId="17" xfId="0" applyNumberFormat="1" applyFont="1" applyBorder="1" applyAlignment="1">
      <alignment horizontal="right" vertical="center" wrapText="1" indent="1"/>
    </xf>
    <xf numFmtId="176" fontId="1" fillId="0" borderId="18" xfId="0" applyNumberFormat="1" applyFont="1" applyBorder="1" applyAlignment="1">
      <alignment horizontal="right" vertical="center" wrapText="1" indent="1"/>
    </xf>
    <xf numFmtId="176" fontId="1" fillId="0" borderId="99" xfId="0" applyNumberFormat="1" applyFont="1" applyBorder="1" applyAlignment="1">
      <alignment horizontal="right" vertical="center" wrapText="1" indent="1"/>
    </xf>
    <xf numFmtId="0" fontId="6" fillId="3" borderId="25" xfId="0" applyFont="1" applyFill="1" applyBorder="1" applyAlignment="1">
      <alignment horizontal="center" vertical="center" shrinkToFit="1"/>
    </xf>
    <xf numFmtId="0" fontId="6" fillId="3" borderId="26" xfId="0" applyFont="1" applyFill="1" applyBorder="1" applyAlignment="1">
      <alignment horizontal="center" vertical="center" shrinkToFit="1"/>
    </xf>
    <xf numFmtId="0" fontId="26" fillId="0" borderId="14" xfId="0" applyFont="1" applyBorder="1" applyAlignment="1">
      <alignment horizontal="left" vertical="center" wrapText="1" indent="1"/>
    </xf>
    <xf numFmtId="0" fontId="26" fillId="0" borderId="15" xfId="0" applyFont="1" applyBorder="1" applyAlignment="1">
      <alignment horizontal="left" vertical="center" wrapText="1" indent="1"/>
    </xf>
    <xf numFmtId="0" fontId="26" fillId="0" borderId="16" xfId="0" applyFont="1" applyBorder="1" applyAlignment="1">
      <alignment horizontal="left" vertical="center" wrapText="1" indent="1"/>
    </xf>
    <xf numFmtId="0" fontId="26" fillId="0" borderId="17" xfId="0" applyFont="1" applyBorder="1" applyAlignment="1">
      <alignment horizontal="left" vertical="center" wrapText="1" indent="1"/>
    </xf>
    <xf numFmtId="0" fontId="26" fillId="0" borderId="18" xfId="0" applyFont="1" applyBorder="1" applyAlignment="1">
      <alignment horizontal="left" vertical="center" wrapText="1" indent="1"/>
    </xf>
    <xf numFmtId="0" fontId="26" fillId="0" borderId="19" xfId="0" applyFont="1" applyBorder="1" applyAlignment="1">
      <alignment horizontal="left" vertical="center" wrapText="1" indent="1"/>
    </xf>
    <xf numFmtId="0" fontId="26" fillId="3" borderId="70"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6" fillId="3" borderId="15"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176" fontId="1" fillId="0" borderId="14" xfId="0" applyNumberFormat="1" applyFont="1" applyBorder="1" applyAlignment="1">
      <alignment horizontal="right" vertical="center" indent="1"/>
    </xf>
    <xf numFmtId="176" fontId="1" fillId="0" borderId="15" xfId="0" applyNumberFormat="1" applyFont="1" applyBorder="1" applyAlignment="1">
      <alignment horizontal="right" vertical="center" indent="1"/>
    </xf>
    <xf numFmtId="176" fontId="1" fillId="0" borderId="22" xfId="0" applyNumberFormat="1" applyFont="1" applyBorder="1" applyAlignment="1">
      <alignment horizontal="right" vertical="center" indent="1"/>
    </xf>
    <xf numFmtId="176" fontId="1" fillId="0" borderId="17" xfId="0" applyNumberFormat="1" applyFont="1" applyBorder="1" applyAlignment="1">
      <alignment horizontal="right" vertical="center" indent="1"/>
    </xf>
    <xf numFmtId="176" fontId="1" fillId="0" borderId="18" xfId="0" applyNumberFormat="1" applyFont="1" applyBorder="1" applyAlignment="1">
      <alignment horizontal="right" vertical="center" indent="1"/>
    </xf>
    <xf numFmtId="176" fontId="1" fillId="0" borderId="99" xfId="0" applyNumberFormat="1" applyFont="1" applyBorder="1" applyAlignment="1">
      <alignment horizontal="right" vertical="center" indent="1"/>
    </xf>
    <xf numFmtId="0" fontId="6" fillId="3" borderId="25" xfId="0" applyFont="1" applyFill="1" applyBorder="1" applyAlignment="1">
      <alignment horizontal="center" vertical="center" wrapText="1" shrinkToFit="1"/>
    </xf>
    <xf numFmtId="0" fontId="6" fillId="3" borderId="26" xfId="0" applyFont="1" applyFill="1" applyBorder="1" applyAlignment="1">
      <alignment horizontal="center" vertical="center" wrapText="1" shrinkToFit="1"/>
    </xf>
    <xf numFmtId="176" fontId="1" fillId="0" borderId="11" xfId="0" applyNumberFormat="1" applyFont="1" applyBorder="1" applyAlignment="1">
      <alignment horizontal="right" vertical="center" indent="1"/>
    </xf>
    <xf numFmtId="176" fontId="1" fillId="0" borderId="12" xfId="0" applyNumberFormat="1" applyFont="1" applyBorder="1" applyAlignment="1">
      <alignment horizontal="right" vertical="center" indent="1"/>
    </xf>
    <xf numFmtId="176" fontId="1" fillId="0" borderId="35" xfId="0" applyNumberFormat="1" applyFont="1" applyBorder="1" applyAlignment="1">
      <alignment horizontal="right" vertical="center" indent="1"/>
    </xf>
    <xf numFmtId="0" fontId="6" fillId="3" borderId="34"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97" xfId="0" applyFont="1" applyFill="1" applyBorder="1" applyAlignment="1">
      <alignment horizontal="center" vertical="center" shrinkToFit="1"/>
    </xf>
    <xf numFmtId="0" fontId="6" fillId="3" borderId="99" xfId="0" applyFont="1" applyFill="1" applyBorder="1" applyAlignment="1">
      <alignment horizontal="center" vertical="center" shrinkToFit="1"/>
    </xf>
    <xf numFmtId="0" fontId="6" fillId="3" borderId="88"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89" xfId="0" applyFont="1" applyFill="1" applyBorder="1" applyAlignment="1">
      <alignment horizontal="center" vertical="center" shrinkToFit="1"/>
    </xf>
    <xf numFmtId="0" fontId="27" fillId="0" borderId="4" xfId="0" applyFont="1" applyBorder="1" applyAlignment="1">
      <alignment horizontal="left" vertical="top" wrapText="1" indent="1"/>
    </xf>
    <xf numFmtId="0" fontId="27" fillId="0" borderId="0" xfId="0" applyFont="1" applyBorder="1" applyAlignment="1">
      <alignment horizontal="left" vertical="top" wrapText="1" indent="1"/>
    </xf>
    <xf numFmtId="0" fontId="6" fillId="0" borderId="9" xfId="0" applyFont="1" applyBorder="1" applyAlignment="1">
      <alignment horizontal="left" vertical="center" wrapText="1" indent="1"/>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6" fillId="0" borderId="13" xfId="0" applyFont="1" applyBorder="1" applyAlignment="1">
      <alignment horizontal="left" vertical="center" indent="1"/>
    </xf>
    <xf numFmtId="0" fontId="0" fillId="0" borderId="7" xfId="0" applyFont="1" applyBorder="1" applyAlignment="1">
      <alignment vertical="center" shrinkToFit="1"/>
    </xf>
    <xf numFmtId="177" fontId="1" fillId="0" borderId="0" xfId="0" applyNumberFormat="1" applyFont="1" applyAlignment="1" applyProtection="1">
      <alignment horizontal="right" vertical="center"/>
      <protection locked="0"/>
    </xf>
    <xf numFmtId="0" fontId="6" fillId="3" borderId="152" xfId="0" applyFont="1" applyFill="1" applyBorder="1" applyAlignment="1">
      <alignment horizontal="center" vertical="center" wrapText="1"/>
    </xf>
    <xf numFmtId="0" fontId="6" fillId="3" borderId="104"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23" fillId="0" borderId="130" xfId="0" applyFont="1" applyBorder="1" applyAlignment="1" applyProtection="1">
      <alignment vertical="center"/>
    </xf>
    <xf numFmtId="38" fontId="11" fillId="0" borderId="17" xfId="1" applyFont="1" applyBorder="1" applyAlignment="1" applyProtection="1">
      <alignment vertical="center" shrinkToFit="1"/>
    </xf>
    <xf numFmtId="38" fontId="11" fillId="0" borderId="19" xfId="1" applyFont="1" applyBorder="1" applyAlignment="1" applyProtection="1">
      <alignment vertical="center" shrinkToFit="1"/>
    </xf>
    <xf numFmtId="38" fontId="11" fillId="0" borderId="99" xfId="1" applyFont="1" applyBorder="1" applyAlignment="1" applyProtection="1">
      <alignment vertical="center" shrinkToFit="1"/>
    </xf>
    <xf numFmtId="38" fontId="11" fillId="0" borderId="97" xfId="1" applyFont="1" applyBorder="1" applyAlignment="1" applyProtection="1">
      <alignment vertical="center" shrinkToFit="1"/>
    </xf>
    <xf numFmtId="0" fontId="39" fillId="6" borderId="15" xfId="0" applyFont="1" applyFill="1" applyBorder="1" applyAlignment="1" applyProtection="1">
      <alignment horizontal="center" vertical="center" wrapText="1"/>
    </xf>
    <xf numFmtId="0" fontId="39" fillId="6" borderId="0" xfId="0" applyFont="1" applyFill="1" applyBorder="1" applyAlignment="1" applyProtection="1">
      <alignment horizontal="center" vertical="center" wrapText="1"/>
    </xf>
    <xf numFmtId="0" fontId="9" fillId="0" borderId="4" xfId="0" applyFont="1" applyBorder="1" applyAlignment="1">
      <alignment vertical="center" wrapText="1"/>
    </xf>
    <xf numFmtId="0" fontId="9" fillId="0" borderId="4" xfId="0" applyFont="1" applyBorder="1" applyAlignment="1">
      <alignment vertical="center"/>
    </xf>
    <xf numFmtId="0" fontId="30" fillId="0" borderId="0" xfId="0" applyFont="1" applyAlignment="1">
      <alignment horizontal="center" vertical="center"/>
    </xf>
    <xf numFmtId="0" fontId="6" fillId="0" borderId="0" xfId="0" applyFont="1" applyAlignment="1">
      <alignment horizontal="left" vertical="top" wrapText="1" indent="1"/>
    </xf>
    <xf numFmtId="0" fontId="6" fillId="0" borderId="0" xfId="0" applyFont="1" applyAlignment="1" applyProtection="1">
      <alignment horizontal="left" vertical="top" wrapText="1"/>
      <protection locked="0"/>
    </xf>
    <xf numFmtId="0" fontId="9" fillId="0" borderId="0" xfId="0" applyFont="1" applyAlignment="1">
      <alignment horizontal="left" vertical="center" wrapText="1"/>
    </xf>
    <xf numFmtId="0" fontId="10" fillId="0" borderId="0" xfId="0" applyFont="1" applyAlignment="1">
      <alignment vertical="center" wrapText="1"/>
    </xf>
    <xf numFmtId="0" fontId="28" fillId="0" borderId="144" xfId="0" applyFont="1" applyBorder="1" applyAlignment="1" applyProtection="1">
      <alignment horizontal="center" vertical="center"/>
      <protection locked="0"/>
    </xf>
    <xf numFmtId="0" fontId="28" fillId="0" borderId="145" xfId="0" applyFont="1" applyBorder="1" applyAlignment="1" applyProtection="1">
      <alignment horizontal="center" vertical="center"/>
      <protection locked="0"/>
    </xf>
    <xf numFmtId="0" fontId="28" fillId="0" borderId="146" xfId="0" applyFont="1" applyBorder="1" applyAlignment="1" applyProtection="1">
      <alignment horizontal="center" vertical="center"/>
      <protection locked="0"/>
    </xf>
    <xf numFmtId="0" fontId="28" fillId="0" borderId="147"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48" xfId="0" applyFont="1" applyBorder="1" applyAlignment="1" applyProtection="1">
      <alignment horizontal="center" vertical="center"/>
      <protection locked="0"/>
    </xf>
    <xf numFmtId="0" fontId="28" fillId="0" borderId="149" xfId="0" applyFont="1" applyBorder="1" applyAlignment="1" applyProtection="1">
      <alignment horizontal="center" vertical="center"/>
      <protection locked="0"/>
    </xf>
    <xf numFmtId="0" fontId="28" fillId="0" borderId="150" xfId="0" applyFont="1" applyBorder="1" applyAlignment="1" applyProtection="1">
      <alignment horizontal="center" vertical="center"/>
      <protection locked="0"/>
    </xf>
    <xf numFmtId="0" fontId="28" fillId="0" borderId="151" xfId="0" applyFont="1" applyBorder="1" applyAlignment="1" applyProtection="1">
      <alignment horizontal="center" vertical="center"/>
      <protection locked="0"/>
    </xf>
    <xf numFmtId="0" fontId="1" fillId="0" borderId="0" xfId="0" applyFont="1">
      <alignment vertical="center"/>
    </xf>
    <xf numFmtId="0" fontId="6" fillId="0" borderId="0" xfId="0" applyFont="1" applyAlignment="1" applyProtection="1">
      <alignment vertical="center" wrapText="1"/>
      <protection locked="0"/>
    </xf>
    <xf numFmtId="177" fontId="6" fillId="0" borderId="0" xfId="0" applyNumberFormat="1" applyFont="1" applyAlignment="1" applyProtection="1">
      <alignment horizontal="distributed" vertical="center" shrinkToFit="1"/>
      <protection locked="0"/>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14"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89"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11" xfId="0" applyFont="1" applyFill="1" applyBorder="1" applyAlignment="1">
      <alignment horizontal="left" vertical="center" indent="1"/>
    </xf>
    <xf numFmtId="0" fontId="6" fillId="0" borderId="12" xfId="0" applyFont="1" applyFill="1" applyBorder="1" applyAlignment="1">
      <alignment horizontal="left" vertical="center" indent="1"/>
    </xf>
    <xf numFmtId="0" fontId="6" fillId="3" borderId="36"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1" fillId="3" borderId="34" xfId="0" applyFont="1" applyFill="1" applyBorder="1" applyAlignment="1">
      <alignment horizontal="center" vertical="center" shrinkToFit="1"/>
    </xf>
    <xf numFmtId="0" fontId="1" fillId="3" borderId="21"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3" borderId="63"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6" fillId="3" borderId="106" xfId="0" applyFont="1" applyFill="1" applyBorder="1" applyAlignment="1">
      <alignment horizontal="center" vertical="center" shrinkToFit="1"/>
    </xf>
    <xf numFmtId="0" fontId="6" fillId="3" borderId="33" xfId="0" applyFont="1" applyFill="1" applyBorder="1" applyAlignment="1">
      <alignment horizontal="center" vertical="center" shrinkToFit="1"/>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8" xfId="0" applyFont="1" applyFill="1" applyBorder="1" applyAlignment="1">
      <alignment vertical="center"/>
    </xf>
    <xf numFmtId="0" fontId="6" fillId="0" borderId="99" xfId="0" applyFont="1" applyFill="1" applyBorder="1" applyAlignment="1">
      <alignment vertical="center"/>
    </xf>
    <xf numFmtId="0" fontId="6" fillId="0" borderId="12" xfId="0" applyFont="1" applyFill="1" applyBorder="1" applyAlignment="1">
      <alignment vertical="center"/>
    </xf>
    <xf numFmtId="0" fontId="6" fillId="0" borderId="35" xfId="0" applyFont="1" applyFill="1" applyBorder="1" applyAlignment="1">
      <alignment vertical="center"/>
    </xf>
    <xf numFmtId="0" fontId="6" fillId="0" borderId="12" xfId="0" applyFont="1" applyFill="1" applyBorder="1" applyAlignment="1">
      <alignment vertical="center" wrapText="1"/>
    </xf>
    <xf numFmtId="0" fontId="6" fillId="0" borderId="35" xfId="0" applyFont="1" applyFill="1" applyBorder="1" applyAlignment="1">
      <alignment vertical="center" wrapText="1"/>
    </xf>
    <xf numFmtId="0" fontId="6" fillId="0" borderId="35" xfId="0" applyFont="1" applyFill="1" applyBorder="1" applyAlignment="1">
      <alignment horizontal="left" vertical="center" indent="1"/>
    </xf>
    <xf numFmtId="0" fontId="6" fillId="0" borderId="107" xfId="0" applyFont="1" applyFill="1" applyBorder="1" applyAlignment="1">
      <alignment horizontal="left" vertical="center" indent="1"/>
    </xf>
    <xf numFmtId="0" fontId="6" fillId="0" borderId="21" xfId="0" applyFont="1" applyFill="1" applyBorder="1" applyAlignment="1">
      <alignment horizontal="left" vertical="center" indent="1"/>
    </xf>
    <xf numFmtId="0" fontId="6" fillId="0" borderId="117" xfId="0" applyFont="1" applyFill="1" applyBorder="1" applyAlignment="1">
      <alignment horizontal="left" vertical="center" indent="1"/>
    </xf>
    <xf numFmtId="0" fontId="6" fillId="0" borderId="12" xfId="0" applyFont="1" applyFill="1" applyBorder="1" applyAlignment="1">
      <alignment horizontal="left" vertical="center" indent="1" shrinkToFit="1"/>
    </xf>
    <xf numFmtId="0" fontId="6" fillId="0" borderId="35" xfId="0" applyFont="1" applyFill="1" applyBorder="1" applyAlignment="1">
      <alignment horizontal="left" vertical="center" indent="1" shrinkToFit="1"/>
    </xf>
  </cellXfs>
  <cellStyles count="3">
    <cellStyle name="ハイパーリンク" xfId="2" builtinId="8"/>
    <cellStyle name="桁区切り" xfId="1" builtinId="6"/>
    <cellStyle name="標準" xfId="0" builtinId="0"/>
  </cellStyles>
  <dxfs count="123">
    <dxf>
      <fill>
        <patternFill>
          <bgColor rgb="FFCCECFF"/>
        </patternFill>
      </fill>
      <border>
        <left style="thin">
          <color auto="1"/>
        </left>
        <right style="thin">
          <color auto="1"/>
        </right>
      </border>
    </dxf>
    <dxf>
      <fill>
        <patternFill>
          <bgColor rgb="FFFFFF99"/>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FFCC"/>
        </patternFill>
      </fill>
    </dxf>
    <dxf>
      <fill>
        <patternFill>
          <bgColor rgb="FFFFFFCC"/>
        </patternFill>
      </fill>
    </dxf>
    <dxf>
      <font>
        <color theme="0"/>
      </font>
      <fill>
        <patternFill patternType="none">
          <bgColor auto="1"/>
        </patternFill>
      </fill>
      <border>
        <left/>
        <right/>
        <top/>
        <bottom/>
        <vertical/>
        <horizontal/>
      </border>
    </dxf>
    <dxf>
      <font>
        <color theme="0"/>
      </font>
      <fill>
        <patternFill>
          <bgColor theme="0"/>
        </patternFill>
      </fill>
      <border>
        <left/>
        <right/>
        <top/>
        <bottom/>
      </border>
    </dxf>
    <dxf>
      <font>
        <color theme="0"/>
      </font>
      <fill>
        <patternFill patternType="none">
          <bgColor auto="1"/>
        </patternFill>
      </fill>
      <border>
        <left/>
        <right/>
        <top/>
        <bottom/>
        <vertical/>
        <horizontal/>
      </border>
    </dxf>
    <dxf>
      <font>
        <color theme="0"/>
      </font>
      <fill>
        <patternFill>
          <bgColor theme="0"/>
        </patternFill>
      </fill>
      <border>
        <left/>
        <right/>
        <top/>
        <bottom/>
      </border>
    </dxf>
    <dxf>
      <font>
        <b/>
        <i val="0"/>
      </font>
      <fill>
        <patternFill>
          <bgColor rgb="FFCCECFF"/>
        </patternFill>
      </fill>
    </dxf>
    <dxf>
      <fill>
        <patternFill>
          <bgColor rgb="FFFFFF99"/>
        </patternFill>
      </fill>
    </dxf>
    <dxf>
      <font>
        <color theme="1"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1" tint="0.499984740745262"/>
      </font>
      <fill>
        <patternFill>
          <bgColor rgb="FFFFFF99"/>
        </patternFill>
      </fill>
    </dxf>
    <dxf>
      <font>
        <b/>
        <i val="0"/>
        <color auto="1"/>
      </font>
      <fill>
        <patternFill>
          <bgColor rgb="FFFFFF99"/>
        </patternFill>
      </fill>
    </dxf>
    <dxf>
      <font>
        <b/>
        <i val="0"/>
        <color auto="1"/>
      </font>
      <fill>
        <patternFill>
          <bgColor rgb="FFCCECFF"/>
        </patternFill>
      </fill>
    </dxf>
    <dxf>
      <font>
        <b/>
        <i val="0"/>
        <color auto="1"/>
      </font>
      <fill>
        <patternFill>
          <bgColor rgb="FFCCECFF"/>
        </patternFill>
      </fill>
    </dxf>
    <dxf>
      <font>
        <b/>
        <i val="0"/>
        <color auto="1"/>
      </font>
      <fill>
        <patternFill>
          <bgColor rgb="FFCCECFF"/>
        </patternFill>
      </fill>
    </dxf>
    <dxf>
      <font>
        <b/>
        <i val="0"/>
        <color auto="1"/>
      </font>
      <fill>
        <patternFill>
          <bgColor rgb="FFCCECFF"/>
        </patternFill>
      </fill>
    </dxf>
    <dxf>
      <fill>
        <patternFill>
          <bgColor rgb="FFFFFF99"/>
        </patternFill>
      </fill>
    </dxf>
    <dxf>
      <font>
        <color theme="2" tint="-0.499984740745262"/>
      </font>
      <fill>
        <patternFill>
          <bgColor rgb="FFFFFF99"/>
        </patternFill>
      </fill>
    </dxf>
    <dxf>
      <font>
        <color theme="2" tint="-0.499984740745262"/>
      </font>
      <fill>
        <patternFill>
          <bgColor rgb="FFFFFF99"/>
        </patternFill>
      </fill>
    </dxf>
    <dxf>
      <font>
        <color theme="2" tint="-0.499984740745262"/>
      </font>
      <fill>
        <patternFill>
          <bgColor rgb="FFFFFF99"/>
        </patternFill>
      </fill>
    </dxf>
    <dxf>
      <font>
        <color theme="2" tint="-0.499984740745262"/>
      </font>
      <fill>
        <patternFill>
          <bgColor rgb="FFFFFF99"/>
        </patternFill>
      </fill>
    </dxf>
    <dxf>
      <font>
        <color theme="0"/>
      </font>
      <fill>
        <patternFill>
          <bgColor theme="0"/>
        </patternFill>
      </fill>
      <border>
        <left/>
        <right/>
        <top/>
        <bottom/>
      </border>
    </dxf>
    <dxf>
      <font>
        <b/>
        <i val="0"/>
        <color rgb="FFFF0000"/>
      </font>
    </dxf>
    <dxf>
      <font>
        <b/>
        <i val="0"/>
        <color rgb="FFFF0000"/>
      </font>
    </dxf>
    <dxf>
      <fill>
        <patternFill>
          <bgColor rgb="FFFFFFCC"/>
        </patternFill>
      </fill>
    </dxf>
    <dxf>
      <fill>
        <patternFill>
          <bgColor rgb="FFFFFF99"/>
        </patternFill>
      </fill>
    </dxf>
    <dxf>
      <font>
        <b/>
        <i val="0"/>
      </font>
      <fill>
        <patternFill>
          <bgColor rgb="FFCCECFF"/>
        </patternFill>
      </fill>
    </dxf>
    <dxf>
      <font>
        <b/>
        <i val="0"/>
      </font>
      <fill>
        <patternFill>
          <bgColor rgb="FFCCECFF"/>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font>
      <fill>
        <patternFill>
          <bgColor rgb="FFCCECFF"/>
        </patternFill>
      </fill>
    </dxf>
    <dxf>
      <font>
        <b/>
        <i val="0"/>
      </font>
      <fill>
        <patternFill>
          <bgColor rgb="FFCCECFF"/>
        </patternFill>
      </fill>
    </dxf>
    <dxf>
      <font>
        <b/>
        <i val="0"/>
      </font>
      <fill>
        <patternFill>
          <bgColor rgb="FFCCECFF"/>
        </patternFill>
      </fill>
    </dxf>
    <dxf>
      <font>
        <b/>
        <i val="0"/>
      </font>
      <fill>
        <patternFill>
          <bgColor rgb="FFCCECFF"/>
        </patternFill>
      </fill>
    </dxf>
    <dxf>
      <font>
        <b/>
        <i val="0"/>
      </font>
      <fill>
        <patternFill>
          <bgColor rgb="FFCCECFF"/>
        </patternFill>
      </fill>
    </dxf>
    <dxf>
      <fill>
        <patternFill>
          <bgColor rgb="FFFFFF99"/>
        </patternFill>
      </fill>
    </dxf>
    <dxf>
      <font>
        <b val="0"/>
        <i val="0"/>
        <color theme="1" tint="0.499984740745262"/>
      </font>
      <fill>
        <patternFill>
          <bgColor rgb="FFFFFF99"/>
        </patternFill>
      </fill>
    </dxf>
    <dxf>
      <fill>
        <patternFill>
          <bgColor rgb="FFFF0000"/>
        </patternFill>
      </fill>
    </dxf>
    <dxf>
      <font>
        <b/>
        <i val="0"/>
        <color rgb="FFFF0000"/>
      </font>
      <fill>
        <patternFill>
          <bgColor rgb="FFFFFFCC"/>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dxf>
    <dxf>
      <font>
        <b/>
        <i val="0"/>
        <color rgb="FFFF0000"/>
      </font>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fill>
        <patternFill>
          <bgColor rgb="FFFFFF66"/>
        </patternFill>
      </fill>
    </dxf>
    <dxf>
      <font>
        <color theme="1" tint="0.499984740745262"/>
      </font>
      <fill>
        <patternFill>
          <bgColor rgb="FFFFFF99"/>
        </patternFill>
      </fill>
    </dxf>
    <dxf>
      <font>
        <b/>
        <i val="0"/>
        <color rgb="FFFF0000"/>
      </font>
      <fill>
        <patternFill>
          <bgColor rgb="FFFFFF00"/>
        </patternFill>
      </fill>
    </dxf>
    <dxf>
      <font>
        <color theme="0"/>
      </font>
      <fill>
        <patternFill>
          <bgColor theme="0"/>
        </patternFill>
      </fill>
      <border>
        <left/>
        <right/>
        <top/>
        <bottom/>
      </border>
    </dxf>
    <dxf>
      <font>
        <color theme="0"/>
      </font>
      <fill>
        <patternFill>
          <bgColor theme="0"/>
        </patternFill>
      </fill>
      <border>
        <left/>
        <right/>
        <top/>
        <bottom/>
      </border>
    </dxf>
    <dxf>
      <font>
        <b/>
        <i val="0"/>
        <color rgb="FFFF0000"/>
      </font>
      <fill>
        <patternFill>
          <bgColor rgb="FFFFFF00"/>
        </patternFill>
      </fill>
    </dxf>
    <dxf>
      <fill>
        <patternFill>
          <bgColor rgb="FFFFFFCC"/>
        </patternFill>
      </fill>
    </dxf>
    <dxf>
      <font>
        <b/>
        <i val="0"/>
      </font>
      <fill>
        <patternFill>
          <bgColor rgb="FFCCECFF"/>
        </patternFill>
      </fill>
    </dxf>
    <dxf>
      <font>
        <b/>
        <i val="0"/>
      </font>
      <fill>
        <patternFill>
          <bgColor rgb="FFCCECFF"/>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fill>
        <patternFill patternType="none">
          <bgColor auto="1"/>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font>
      <fill>
        <patternFill>
          <bgColor rgb="FFCCECFF"/>
        </patternFill>
      </fill>
    </dxf>
    <dxf>
      <font>
        <b/>
        <i val="0"/>
      </font>
      <fill>
        <patternFill>
          <bgColor rgb="FFCCECFF"/>
        </patternFill>
      </fill>
    </dxf>
    <dxf>
      <font>
        <b/>
        <i val="0"/>
      </font>
      <fill>
        <patternFill>
          <bgColor rgb="FFCCECFF"/>
        </patternFill>
      </fill>
    </dxf>
    <dxf>
      <font>
        <b/>
        <i val="0"/>
      </font>
      <fill>
        <patternFill>
          <bgColor rgb="FFCCECFF"/>
        </patternFill>
      </fill>
    </dxf>
    <dxf>
      <font>
        <b/>
        <i val="0"/>
      </font>
      <fill>
        <patternFill>
          <bgColor rgb="FFCCECFF"/>
        </patternFill>
      </fill>
    </dxf>
    <dxf>
      <fill>
        <patternFill>
          <bgColor rgb="FFFFFF99"/>
        </patternFill>
      </fill>
    </dxf>
    <dxf>
      <font>
        <b val="0"/>
        <i val="0"/>
        <color theme="1" tint="0.499984740745262"/>
      </font>
      <fill>
        <patternFill>
          <bgColor rgb="FFFFFF99"/>
        </patternFill>
      </fill>
    </dxf>
    <dxf>
      <fill>
        <patternFill>
          <bgColor rgb="FFFF0000"/>
        </patternFill>
      </fill>
    </dxf>
    <dxf>
      <font>
        <b val="0"/>
        <i val="0"/>
        <color theme="1"/>
      </font>
      <fill>
        <patternFill>
          <bgColor theme="0" tint="-0.34998626667073579"/>
        </patternFill>
      </fill>
    </dxf>
    <dxf>
      <font>
        <b val="0"/>
        <i val="0"/>
        <color theme="1"/>
      </font>
      <fill>
        <patternFill>
          <bgColor theme="0" tint="-0.34998626667073579"/>
        </patternFill>
      </fill>
    </dxf>
    <dxf>
      <font>
        <b val="0"/>
        <i val="0"/>
        <color theme="1"/>
      </font>
      <fill>
        <patternFill>
          <bgColor theme="0" tint="-0.34998626667073579"/>
        </patternFill>
      </fill>
    </dxf>
    <dxf>
      <font>
        <b/>
        <i val="0"/>
        <color rgb="FFFF0000"/>
      </font>
      <fill>
        <patternFill>
          <bgColor rgb="FFFFFF66"/>
        </patternFill>
      </fill>
    </dxf>
    <dxf>
      <font>
        <b/>
        <i val="0"/>
        <color rgb="FFFF0000"/>
      </font>
      <fill>
        <patternFill>
          <bgColor rgb="FFFFFF00"/>
        </patternFill>
      </fill>
    </dxf>
  </dxfs>
  <tableStyles count="0" defaultTableStyle="TableStyleMedium2" defaultPivotStyle="PivotStyleLight16"/>
  <colors>
    <mruColors>
      <color rgb="FFFFFFCC"/>
      <color rgb="FFFFFF00"/>
      <color rgb="FFFFFF66"/>
      <color rgb="FFCCECFF"/>
      <color rgb="FF4472C4"/>
      <color rgb="FFFFFF99"/>
      <color rgb="FF3366FF"/>
      <color rgb="FFFF0066"/>
      <color rgb="FFFF66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B$38"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B$29" lockText="1" noThreeD="1"/>
</file>

<file path=xl/ctrlProps/ctrlProp12.xml><?xml version="1.0" encoding="utf-8"?>
<formControlPr xmlns="http://schemas.microsoft.com/office/spreadsheetml/2009/9/main" objectType="CheckBox" fmlaLink="$B$27" lockText="1" noThreeD="1"/>
</file>

<file path=xl/ctrlProps/ctrlProp13.xml><?xml version="1.0" encoding="utf-8"?>
<formControlPr xmlns="http://schemas.microsoft.com/office/spreadsheetml/2009/9/main" objectType="CheckBox" fmlaLink="$B$26" lockText="1" noThreeD="1"/>
</file>

<file path=xl/ctrlProps/ctrlProp14.xml><?xml version="1.0" encoding="utf-8"?>
<formControlPr xmlns="http://schemas.microsoft.com/office/spreadsheetml/2009/9/main" objectType="CheckBox" fmlaLink="$B$24" lockText="1" noThreeD="1"/>
</file>

<file path=xl/ctrlProps/ctrlProp15.xml><?xml version="1.0" encoding="utf-8"?>
<formControlPr xmlns="http://schemas.microsoft.com/office/spreadsheetml/2009/9/main" objectType="CheckBox" fmlaLink="$B$23" lockText="1" noThreeD="1"/>
</file>

<file path=xl/ctrlProps/ctrlProp16.xml><?xml version="1.0" encoding="utf-8"?>
<formControlPr xmlns="http://schemas.microsoft.com/office/spreadsheetml/2009/9/main" objectType="CheckBox" fmlaLink="$B$22" lockText="1" noThreeD="1"/>
</file>

<file path=xl/ctrlProps/ctrlProp17.xml><?xml version="1.0" encoding="utf-8"?>
<formControlPr xmlns="http://schemas.microsoft.com/office/spreadsheetml/2009/9/main" objectType="CheckBox" fmlaLink="$B$20" lockText="1" noThreeD="1"/>
</file>

<file path=xl/ctrlProps/ctrlProp18.xml><?xml version="1.0" encoding="utf-8"?>
<formControlPr xmlns="http://schemas.microsoft.com/office/spreadsheetml/2009/9/main" objectType="Radio" firstButton="1" fmlaLink="$B$13"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32"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xdr:col>
      <xdr:colOff>167006</xdr:colOff>
      <xdr:row>10</xdr:row>
      <xdr:rowOff>391161</xdr:rowOff>
    </xdr:from>
    <xdr:to>
      <xdr:col>9</xdr:col>
      <xdr:colOff>197485</xdr:colOff>
      <xdr:row>12</xdr:row>
      <xdr:rowOff>69850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7779386" y="2989581"/>
          <a:ext cx="2019299" cy="593089"/>
        </a:xfrm>
        <a:prstGeom prst="roundRect">
          <a:avLst>
            <a:gd name="adj" fmla="val 122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青字をクリックすると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該当シートへ移動できます。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122010</xdr:colOff>
      <xdr:row>2</xdr:row>
      <xdr:rowOff>248828</xdr:rowOff>
    </xdr:from>
    <xdr:to>
      <xdr:col>8</xdr:col>
      <xdr:colOff>525780</xdr:colOff>
      <xdr:row>13</xdr:row>
      <xdr:rowOff>152400</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7208610" y="751748"/>
          <a:ext cx="4038510" cy="3835492"/>
        </a:xfrm>
        <a:prstGeom prst="roundRect">
          <a:avLst>
            <a:gd name="adj" fmla="val 16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業務計画書の「</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実施機関概要」から</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左の赤枠の欄</a:t>
          </a:r>
          <a:r>
            <a:rPr kumimoji="1" lang="en-US" altLang="ja-JP" sz="1000" b="1">
              <a:solidFill>
                <a:srgbClr val="FFFF00"/>
              </a:solidFill>
              <a:latin typeface="Meiryo UI" panose="020B0604030504040204" pitchFamily="50" charset="-128"/>
              <a:ea typeface="Meiryo UI" panose="020B0604030504040204" pitchFamily="50" charset="-128"/>
            </a:rPr>
            <a:t>(A4</a:t>
          </a:r>
          <a:r>
            <a:rPr kumimoji="1" lang="ja-JP" altLang="en-US" sz="1000" b="1">
              <a:solidFill>
                <a:srgbClr val="FFFF00"/>
              </a:solidFill>
              <a:latin typeface="Meiryo UI" panose="020B0604030504040204" pitchFamily="50" charset="-128"/>
              <a:ea typeface="Meiryo UI" panose="020B0604030504040204" pitchFamily="50" charset="-128"/>
            </a:rPr>
            <a:t>セル～</a:t>
          </a:r>
          <a:r>
            <a:rPr kumimoji="1" lang="en-US" altLang="ja-JP" sz="1000" b="1">
              <a:solidFill>
                <a:srgbClr val="FFFF00"/>
              </a:solidFill>
              <a:latin typeface="Meiryo UI" panose="020B0604030504040204" pitchFamily="50" charset="-128"/>
              <a:ea typeface="Meiryo UI" panose="020B0604030504040204" pitchFamily="50" charset="-128"/>
            </a:rPr>
            <a:t>G38</a:t>
          </a:r>
          <a:r>
            <a:rPr kumimoji="1" lang="ja-JP" altLang="en-US" sz="1000" b="1">
              <a:solidFill>
                <a:srgbClr val="FFFF00"/>
              </a:solidFill>
              <a:latin typeface="Meiryo UI" panose="020B0604030504040204" pitchFamily="50" charset="-128"/>
              <a:ea typeface="Meiryo UI" panose="020B0604030504040204" pitchFamily="50" charset="-128"/>
            </a:rPr>
            <a:t>セル</a:t>
          </a:r>
          <a:r>
            <a:rPr kumimoji="1" lang="en-US" altLang="ja-JP" sz="1000" b="1">
              <a:solidFill>
                <a:srgbClr val="FFFF00"/>
              </a:solidFill>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を「コピー」して「貼り付け」ください。</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代替オンライン交流を実施された場合は代替オンラインの業務計画書</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から貼り付けをお願いします。</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プログラムによって項目名に相違がありますが、問題ありません。</a:t>
          </a:r>
        </a:p>
        <a:p>
          <a:pPr algn="l"/>
          <a:endParaRPr kumimoji="1" lang="ja-JP" altLang="en-US"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貼り付けていただいた情報は、</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以下の提出シートの必要箇所に自動入力されます。</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8-1】</a:t>
          </a:r>
          <a:r>
            <a:rPr kumimoji="1" lang="ja-JP" altLang="en-US" sz="1000">
              <a:latin typeface="Meiryo UI" panose="020B0604030504040204" pitchFamily="50" charset="-128"/>
              <a:ea typeface="Meiryo UI" panose="020B0604030504040204" pitchFamily="50" charset="-128"/>
            </a:rPr>
            <a:t>経理様式１、経理様式２、</a:t>
          </a:r>
          <a:endParaRPr kumimoji="1" lang="en-US" altLang="ja-JP" sz="1000">
            <a:latin typeface="Meiryo UI" panose="020B0604030504040204" pitchFamily="50" charset="-128"/>
            <a:ea typeface="Meiryo UI" panose="020B0604030504040204" pitchFamily="50" charset="-128"/>
          </a:endParaRPr>
        </a:p>
        <a:p>
          <a:pPr algn="l"/>
          <a:r>
            <a:rPr kumimoji="1" lang="ja-JP" altLang="en-US" sz="1100">
              <a:solidFill>
                <a:schemeClr val="lt1"/>
              </a:solidFill>
              <a:effectLst/>
              <a:latin typeface="Meiryo UI" panose="020B0604030504040204" pitchFamily="50" charset="-128"/>
              <a:ea typeface="Meiryo UI" panose="020B0604030504040204" pitchFamily="50" charset="-128"/>
              <a:cs typeface="+mn-cs"/>
            </a:rPr>
            <a:t>　</a:t>
          </a:r>
          <a:r>
            <a:rPr kumimoji="1" lang="ja-JP" altLang="ja-JP" sz="1100">
              <a:solidFill>
                <a:schemeClr val="lt1"/>
              </a:solidFill>
              <a:effectLst/>
              <a:latin typeface="Meiryo UI" panose="020B0604030504040204" pitchFamily="50" charset="-128"/>
              <a:ea typeface="Meiryo UI" panose="020B0604030504040204" pitchFamily="50" charset="-128"/>
              <a:cs typeface="+mn-cs"/>
            </a:rPr>
            <a:t>（</a:t>
          </a:r>
          <a:r>
            <a:rPr kumimoji="1" lang="en-US" altLang="ja-JP" sz="1100">
              <a:solidFill>
                <a:schemeClr val="lt1"/>
              </a:solidFill>
              <a:effectLst/>
              <a:latin typeface="Meiryo UI" panose="020B0604030504040204" pitchFamily="50" charset="-128"/>
              <a:ea typeface="Meiryo UI" panose="020B0604030504040204" pitchFamily="50" charset="-128"/>
              <a:cs typeface="+mn-cs"/>
            </a:rPr>
            <a:t>※</a:t>
          </a:r>
          <a:r>
            <a:rPr kumimoji="1" lang="ja-JP" altLang="en-US" sz="1100">
              <a:solidFill>
                <a:schemeClr val="lt1"/>
              </a:solidFill>
              <a:effectLst/>
              <a:latin typeface="Meiryo UI" panose="020B0604030504040204" pitchFamily="50" charset="-128"/>
              <a:ea typeface="Meiryo UI" panose="020B0604030504040204" pitchFamily="50" charset="-128"/>
              <a:cs typeface="+mn-cs"/>
            </a:rPr>
            <a:t>内部監査実施の場合は</a:t>
          </a:r>
          <a:r>
            <a:rPr kumimoji="1" lang="en-US" altLang="ja-JP" sz="1100">
              <a:solidFill>
                <a:schemeClr val="lt1"/>
              </a:solidFill>
              <a:effectLst/>
              <a:latin typeface="Meiryo UI" panose="020B0604030504040204" pitchFamily="50" charset="-128"/>
              <a:ea typeface="Meiryo UI" panose="020B0604030504040204" pitchFamily="50" charset="-128"/>
              <a:cs typeface="+mn-cs"/>
            </a:rPr>
            <a:t>【</a:t>
          </a:r>
          <a:r>
            <a:rPr kumimoji="1" lang="ja-JP" altLang="ja-JP" sz="1100">
              <a:solidFill>
                <a:schemeClr val="lt1"/>
              </a:solidFill>
              <a:effectLst/>
              <a:latin typeface="Meiryo UI" panose="020B0604030504040204" pitchFamily="50" charset="-128"/>
              <a:ea typeface="Meiryo UI" panose="020B0604030504040204" pitchFamily="50" charset="-128"/>
              <a:cs typeface="+mn-cs"/>
            </a:rPr>
            <a:t>様式</a:t>
          </a:r>
          <a:r>
            <a:rPr kumimoji="1" lang="en-US" altLang="ja-JP" sz="1100">
              <a:solidFill>
                <a:schemeClr val="lt1"/>
              </a:solidFill>
              <a:effectLst/>
              <a:latin typeface="Meiryo UI" panose="020B0604030504040204" pitchFamily="50" charset="-128"/>
              <a:ea typeface="Meiryo UI" panose="020B0604030504040204" pitchFamily="50" charset="-128"/>
              <a:cs typeface="+mn-cs"/>
            </a:rPr>
            <a:t>8-2】</a:t>
          </a:r>
          <a:r>
            <a:rPr kumimoji="1" lang="ja-JP" altLang="ja-JP" sz="1100">
              <a:solidFill>
                <a:schemeClr val="lt1"/>
              </a:solidFill>
              <a:effectLst/>
              <a:latin typeface="Meiryo UI" panose="020B0604030504040204" pitchFamily="50" charset="-128"/>
              <a:ea typeface="Meiryo UI" panose="020B0604030504040204" pitchFamily="50" charset="-128"/>
              <a:cs typeface="+mn-cs"/>
            </a:rPr>
            <a:t>経理様式１</a:t>
          </a:r>
          <a:r>
            <a:rPr kumimoji="1" lang="ja-JP" altLang="en-US" sz="1100">
              <a:solidFill>
                <a:schemeClr val="lt1"/>
              </a:solidFill>
              <a:effectLst/>
              <a:latin typeface="Meiryo UI" panose="020B0604030504040204" pitchFamily="50" charset="-128"/>
              <a:ea typeface="Meiryo UI" panose="020B0604030504040204" pitchFamily="50" charset="-128"/>
              <a:cs typeface="+mn-cs"/>
            </a:rPr>
            <a:t>）、</a:t>
          </a:r>
          <a:endParaRPr kumimoji="1" lang="en-US" altLang="ja-JP" sz="1100">
            <a:solidFill>
              <a:schemeClr val="lt1"/>
            </a:solidFill>
            <a:effectLst/>
            <a:latin typeface="Meiryo UI" panose="020B0604030504040204" pitchFamily="50" charset="-128"/>
            <a:ea typeface="Meiryo UI" panose="020B0604030504040204" pitchFamily="50" charset="-128"/>
            <a:cs typeface="+mn-cs"/>
          </a:endParaRPr>
        </a:p>
        <a:p>
          <a:pPr algn="l"/>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10-1】</a:t>
          </a:r>
          <a:r>
            <a:rPr kumimoji="1" lang="ja-JP" altLang="en-US" sz="1000">
              <a:latin typeface="Meiryo UI" panose="020B0604030504040204" pitchFamily="50" charset="-128"/>
              <a:ea typeface="Meiryo UI" panose="020B0604030504040204" pitchFamily="50" charset="-128"/>
            </a:rPr>
            <a:t>終了報告書、</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10-2】</a:t>
          </a:r>
          <a:r>
            <a:rPr kumimoji="1" lang="ja-JP" altLang="en-US" sz="1000">
              <a:latin typeface="Meiryo UI" panose="020B0604030504040204" pitchFamily="50" charset="-128"/>
              <a:ea typeface="Meiryo UI" panose="020B0604030504040204" pitchFamily="50" charset="-128"/>
            </a:rPr>
            <a:t>実施主担当者終了報告書）</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貼り付け後、報告書類の作成をお願いします。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40</xdr:row>
          <xdr:rowOff>0</xdr:rowOff>
        </xdr:from>
        <xdr:to>
          <xdr:col>7</xdr:col>
          <xdr:colOff>88900</xdr:colOff>
          <xdr:row>40</xdr:row>
          <xdr:rowOff>298450</xdr:rowOff>
        </xdr:to>
        <xdr:sp macro="" textlink="">
          <xdr:nvSpPr>
            <xdr:cNvPr id="10241" name="Option Button Q4-4"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39</xdr:row>
          <xdr:rowOff>0</xdr:rowOff>
        </xdr:from>
        <xdr:to>
          <xdr:col>7</xdr:col>
          <xdr:colOff>88900</xdr:colOff>
          <xdr:row>39</xdr:row>
          <xdr:rowOff>298450</xdr:rowOff>
        </xdr:to>
        <xdr:sp macro="" textlink="">
          <xdr:nvSpPr>
            <xdr:cNvPr id="10242" name="Option Button Q4-3"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38</xdr:row>
          <xdr:rowOff>0</xdr:rowOff>
        </xdr:from>
        <xdr:to>
          <xdr:col>7</xdr:col>
          <xdr:colOff>88900</xdr:colOff>
          <xdr:row>38</xdr:row>
          <xdr:rowOff>298450</xdr:rowOff>
        </xdr:to>
        <xdr:sp macro="" textlink="">
          <xdr:nvSpPr>
            <xdr:cNvPr id="10243" name="Option Button Q4-2"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0</xdr:rowOff>
        </xdr:from>
        <xdr:to>
          <xdr:col>7</xdr:col>
          <xdr:colOff>88900</xdr:colOff>
          <xdr:row>37</xdr:row>
          <xdr:rowOff>298450</xdr:rowOff>
        </xdr:to>
        <xdr:sp macro="" textlink="">
          <xdr:nvSpPr>
            <xdr:cNvPr id="10244" name="Option Button Q4-1"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37</xdr:row>
          <xdr:rowOff>0</xdr:rowOff>
        </xdr:from>
        <xdr:to>
          <xdr:col>9</xdr:col>
          <xdr:colOff>107950</xdr:colOff>
          <xdr:row>41</xdr:row>
          <xdr:rowOff>69850</xdr:rowOff>
        </xdr:to>
        <xdr:sp macro="" textlink="">
          <xdr:nvSpPr>
            <xdr:cNvPr id="10245" name="Group Box Q4"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Q4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34</xdr:row>
          <xdr:rowOff>38100</xdr:rowOff>
        </xdr:from>
        <xdr:to>
          <xdr:col>4</xdr:col>
          <xdr:colOff>393700</xdr:colOff>
          <xdr:row>34</xdr:row>
          <xdr:rowOff>298450</xdr:rowOff>
        </xdr:to>
        <xdr:sp macro="" textlink="">
          <xdr:nvSpPr>
            <xdr:cNvPr id="10246" name="Option Button Q3-4"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33</xdr:row>
          <xdr:rowOff>38100</xdr:rowOff>
        </xdr:from>
        <xdr:to>
          <xdr:col>4</xdr:col>
          <xdr:colOff>393700</xdr:colOff>
          <xdr:row>33</xdr:row>
          <xdr:rowOff>298450</xdr:rowOff>
        </xdr:to>
        <xdr:sp macro="" textlink="">
          <xdr:nvSpPr>
            <xdr:cNvPr id="10247" name="Option Button Q3-3"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32</xdr:row>
          <xdr:rowOff>38100</xdr:rowOff>
        </xdr:from>
        <xdr:to>
          <xdr:col>4</xdr:col>
          <xdr:colOff>393700</xdr:colOff>
          <xdr:row>32</xdr:row>
          <xdr:rowOff>298450</xdr:rowOff>
        </xdr:to>
        <xdr:sp macro="" textlink="">
          <xdr:nvSpPr>
            <xdr:cNvPr id="10248" name="Option Button Q3-2"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31</xdr:row>
          <xdr:rowOff>38100</xdr:rowOff>
        </xdr:from>
        <xdr:to>
          <xdr:col>4</xdr:col>
          <xdr:colOff>393700</xdr:colOff>
          <xdr:row>31</xdr:row>
          <xdr:rowOff>298450</xdr:rowOff>
        </xdr:to>
        <xdr:sp macro="" textlink="">
          <xdr:nvSpPr>
            <xdr:cNvPr id="10249" name="Option Button Q3-1"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12700</xdr:rowOff>
        </xdr:from>
        <xdr:to>
          <xdr:col>9</xdr:col>
          <xdr:colOff>76200</xdr:colOff>
          <xdr:row>35</xdr:row>
          <xdr:rowOff>76200</xdr:rowOff>
        </xdr:to>
        <xdr:sp macro="" textlink="">
          <xdr:nvSpPr>
            <xdr:cNvPr id="10250" name="Group Box Q3"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Q3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12700</xdr:rowOff>
        </xdr:from>
        <xdr:to>
          <xdr:col>7</xdr:col>
          <xdr:colOff>88900</xdr:colOff>
          <xdr:row>28</xdr:row>
          <xdr:rowOff>298450</xdr:rowOff>
        </xdr:to>
        <xdr:sp macro="" textlink="">
          <xdr:nvSpPr>
            <xdr:cNvPr id="10251" name="Check Box Q2-7"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12700</xdr:rowOff>
        </xdr:from>
        <xdr:to>
          <xdr:col>7</xdr:col>
          <xdr:colOff>88900</xdr:colOff>
          <xdr:row>26</xdr:row>
          <xdr:rowOff>298450</xdr:rowOff>
        </xdr:to>
        <xdr:sp macro="" textlink="">
          <xdr:nvSpPr>
            <xdr:cNvPr id="10252" name="Check Box Q2-6"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12700</xdr:rowOff>
        </xdr:from>
        <xdr:to>
          <xdr:col>7</xdr:col>
          <xdr:colOff>88900</xdr:colOff>
          <xdr:row>25</xdr:row>
          <xdr:rowOff>298450</xdr:rowOff>
        </xdr:to>
        <xdr:sp macro="" textlink="">
          <xdr:nvSpPr>
            <xdr:cNvPr id="10253" name="Check Box Q2-5"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12700</xdr:rowOff>
        </xdr:from>
        <xdr:to>
          <xdr:col>7</xdr:col>
          <xdr:colOff>88900</xdr:colOff>
          <xdr:row>23</xdr:row>
          <xdr:rowOff>298450</xdr:rowOff>
        </xdr:to>
        <xdr:sp macro="" textlink="">
          <xdr:nvSpPr>
            <xdr:cNvPr id="10254" name="Check Box Q2-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12700</xdr:rowOff>
        </xdr:from>
        <xdr:to>
          <xdr:col>7</xdr:col>
          <xdr:colOff>88900</xdr:colOff>
          <xdr:row>22</xdr:row>
          <xdr:rowOff>298450</xdr:rowOff>
        </xdr:to>
        <xdr:sp macro="" textlink="">
          <xdr:nvSpPr>
            <xdr:cNvPr id="10255" name="Check Box Q2-3"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12700</xdr:rowOff>
        </xdr:from>
        <xdr:to>
          <xdr:col>7</xdr:col>
          <xdr:colOff>88900</xdr:colOff>
          <xdr:row>21</xdr:row>
          <xdr:rowOff>298450</xdr:rowOff>
        </xdr:to>
        <xdr:sp macro="" textlink="">
          <xdr:nvSpPr>
            <xdr:cNvPr id="10256" name="Check Box Q2-2"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12700</xdr:rowOff>
        </xdr:from>
        <xdr:to>
          <xdr:col>7</xdr:col>
          <xdr:colOff>88900</xdr:colOff>
          <xdr:row>19</xdr:row>
          <xdr:rowOff>298450</xdr:rowOff>
        </xdr:to>
        <xdr:sp macro="" textlink="">
          <xdr:nvSpPr>
            <xdr:cNvPr id="10257" name="Check Box Q2-1"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15</xdr:row>
          <xdr:rowOff>31750</xdr:rowOff>
        </xdr:from>
        <xdr:to>
          <xdr:col>4</xdr:col>
          <xdr:colOff>412750</xdr:colOff>
          <xdr:row>15</xdr:row>
          <xdr:rowOff>266700</xdr:rowOff>
        </xdr:to>
        <xdr:sp macro="" textlink="">
          <xdr:nvSpPr>
            <xdr:cNvPr id="10258" name="Option Button Q1-4"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14</xdr:row>
          <xdr:rowOff>31750</xdr:rowOff>
        </xdr:from>
        <xdr:to>
          <xdr:col>4</xdr:col>
          <xdr:colOff>412750</xdr:colOff>
          <xdr:row>14</xdr:row>
          <xdr:rowOff>279400</xdr:rowOff>
        </xdr:to>
        <xdr:sp macro="" textlink="">
          <xdr:nvSpPr>
            <xdr:cNvPr id="10259" name="Option Button Q1-3"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13</xdr:row>
          <xdr:rowOff>31750</xdr:rowOff>
        </xdr:from>
        <xdr:to>
          <xdr:col>4</xdr:col>
          <xdr:colOff>412750</xdr:colOff>
          <xdr:row>13</xdr:row>
          <xdr:rowOff>298450</xdr:rowOff>
        </xdr:to>
        <xdr:sp macro="" textlink="">
          <xdr:nvSpPr>
            <xdr:cNvPr id="10260" name="Option Button Q1-2"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12</xdr:row>
          <xdr:rowOff>38100</xdr:rowOff>
        </xdr:from>
        <xdr:to>
          <xdr:col>4</xdr:col>
          <xdr:colOff>412750</xdr:colOff>
          <xdr:row>12</xdr:row>
          <xdr:rowOff>298450</xdr:rowOff>
        </xdr:to>
        <xdr:sp macro="" textlink="">
          <xdr:nvSpPr>
            <xdr:cNvPr id="10261" name="Option Button Q1-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11</xdr:row>
          <xdr:rowOff>260350</xdr:rowOff>
        </xdr:from>
        <xdr:to>
          <xdr:col>8</xdr:col>
          <xdr:colOff>685800</xdr:colOff>
          <xdr:row>16</xdr:row>
          <xdr:rowOff>88900</xdr:rowOff>
        </xdr:to>
        <xdr:sp macro="" textlink="">
          <xdr:nvSpPr>
            <xdr:cNvPr id="10262" name="Group Box Q1"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Q1</a:t>
              </a:r>
            </a:p>
          </xdr:txBody>
        </xdr:sp>
        <xdr:clientData/>
      </xdr:twoCellAnchor>
    </mc:Choice>
    <mc:Fallback/>
  </mc:AlternateContent>
  <xdr:twoCellAnchor>
    <xdr:from>
      <xdr:col>14</xdr:col>
      <xdr:colOff>114301</xdr:colOff>
      <xdr:row>0</xdr:row>
      <xdr:rowOff>180975</xdr:rowOff>
    </xdr:from>
    <xdr:to>
      <xdr:col>17</xdr:col>
      <xdr:colOff>123825</xdr:colOff>
      <xdr:row>3</xdr:row>
      <xdr:rowOff>142875</xdr:rowOff>
    </xdr:to>
    <xdr:sp macro="" textlink="">
      <xdr:nvSpPr>
        <xdr:cNvPr id="24" name="注意事項１">
          <a:extLst>
            <a:ext uri="{FF2B5EF4-FFF2-40B4-BE49-F238E27FC236}">
              <a16:creationId xmlns:a16="http://schemas.microsoft.com/office/drawing/2014/main" id="{00000000-0008-0000-0600-000018000000}"/>
            </a:ext>
          </a:extLst>
        </xdr:cNvPr>
        <xdr:cNvSpPr/>
      </xdr:nvSpPr>
      <xdr:spPr>
        <a:xfrm>
          <a:off x="5600701" y="180975"/>
          <a:ext cx="2066924" cy="504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lnSpc>
              <a:spcPts val="1500"/>
            </a:lnSpc>
          </a:pPr>
          <a:r>
            <a:rPr kumimoji="1" lang="ja-JP" altLang="en-US" sz="1000">
              <a:latin typeface="Meiryo UI" panose="020B0604030504040204" pitchFamily="50" charset="-128"/>
              <a:ea typeface="Meiryo UI" panose="020B0604030504040204" pitchFamily="50" charset="-128"/>
            </a:rPr>
            <a:t>「参照シート」にデータを貼りつけた後、黄色枠内に入力をお願いします。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298D4-A36F-4B6B-BBBD-56DBBB73A460}">
  <sheetPr>
    <tabColor rgb="FFFFFFCC"/>
  </sheetPr>
  <dimension ref="A1:I15"/>
  <sheetViews>
    <sheetView showGridLines="0" tabSelected="1" workbookViewId="0"/>
  </sheetViews>
  <sheetFormatPr defaultColWidth="8.58203125" defaultRowHeight="13.5" x14ac:dyDescent="0.3"/>
  <cols>
    <col min="1" max="1" width="4" style="57" customWidth="1"/>
    <col min="2" max="2" width="20.58203125" style="57" customWidth="1"/>
    <col min="3" max="3" width="36.58203125" style="57" customWidth="1"/>
    <col min="4" max="4" width="7.58203125" style="57" customWidth="1"/>
    <col min="5" max="5" width="34.33203125" style="57" customWidth="1"/>
    <col min="6" max="6" width="2.5" style="57" hidden="1" customWidth="1"/>
    <col min="7" max="16384" width="8.58203125" style="57"/>
  </cols>
  <sheetData>
    <row r="1" spans="1:9" x14ac:dyDescent="0.3">
      <c r="A1" s="192"/>
    </row>
    <row r="2" spans="1:9" ht="15" x14ac:dyDescent="0.3">
      <c r="B2" s="224" t="s">
        <v>152</v>
      </c>
      <c r="C2" s="224"/>
      <c r="D2" s="224"/>
      <c r="E2" s="224"/>
    </row>
    <row r="4" spans="1:9" x14ac:dyDescent="0.3">
      <c r="B4" s="225" t="s">
        <v>154</v>
      </c>
      <c r="C4" s="225"/>
      <c r="D4" s="225"/>
      <c r="E4" s="225"/>
    </row>
    <row r="5" spans="1:9" x14ac:dyDescent="0.3">
      <c r="B5" s="223" t="s">
        <v>153</v>
      </c>
      <c r="C5" s="223"/>
    </row>
    <row r="7" spans="1:9" ht="36" customHeight="1" x14ac:dyDescent="0.3">
      <c r="B7" s="186" t="s">
        <v>215</v>
      </c>
      <c r="C7" s="185" t="s">
        <v>194</v>
      </c>
      <c r="D7" s="227" t="str">
        <f>IF(F7=3,"","　　招へいプログラムとして契約後に代替オンライン交流を実施
　　された場合は代替オンライン交流を選択してください")</f>
        <v>　　招へいプログラムとして契約後に代替オンライン交流を実施
　　された場合は代替オンライン交流を選択してください</v>
      </c>
      <c r="E7" s="227"/>
      <c r="F7" s="57">
        <f>IF(C7="さくら招へいプログラム",1,IF(C7="さくら招へいプログラム代替オンライン交流",2,IF(C7="さくらオンラインプログラム",3,0)))</f>
        <v>0</v>
      </c>
      <c r="H7" s="105"/>
    </row>
    <row r="8" spans="1:9" ht="36" customHeight="1" x14ac:dyDescent="0.3">
      <c r="B8" s="186" t="s">
        <v>216</v>
      </c>
      <c r="C8" s="193" t="s">
        <v>219</v>
      </c>
      <c r="D8" s="226" t="str">
        <f>IF(F8="○","　　内部監査実施の場合は、契約時に内部監査実施申請書、
　　内部監査終了後に内部監査終了報告書のご提出が必要です。","")</f>
        <v/>
      </c>
      <c r="E8" s="226"/>
      <c r="F8" s="57" t="str">
        <f>IF(C8="内部監査を実施する","○",IF(C8="内部監査を実施しない","×",""))</f>
        <v/>
      </c>
      <c r="G8" s="105"/>
      <c r="H8" s="105"/>
    </row>
    <row r="9" spans="1:9" ht="19.5" customHeight="1" thickBot="1" x14ac:dyDescent="0.35">
      <c r="A9" s="141"/>
      <c r="B9" s="141"/>
      <c r="C9" s="141"/>
      <c r="D9" s="141"/>
      <c r="E9" s="141"/>
      <c r="F9" s="141"/>
      <c r="G9" s="141"/>
      <c r="H9" s="141"/>
      <c r="I9" s="141"/>
    </row>
    <row r="10" spans="1:9" ht="30" customHeight="1" thickBot="1" x14ac:dyDescent="0.35">
      <c r="B10" s="219" t="s">
        <v>157</v>
      </c>
      <c r="C10" s="220"/>
      <c r="D10" s="220"/>
      <c r="E10" s="191" t="s">
        <v>158</v>
      </c>
      <c r="F10" s="141"/>
    </row>
    <row r="11" spans="1:9" ht="36" customHeight="1" x14ac:dyDescent="0.3">
      <c r="B11" s="222" t="s">
        <v>155</v>
      </c>
      <c r="C11" s="222"/>
      <c r="D11" s="222"/>
      <c r="E11" s="194" t="str">
        <f>IF($F$8="","※上段の選択項目を選択してください",IF($F$8="○","×","○"))</f>
        <v>※上段の選択項目を選択してください</v>
      </c>
      <c r="F11" s="141"/>
    </row>
    <row r="12" spans="1:9" ht="36" customHeight="1" x14ac:dyDescent="0.3">
      <c r="B12" s="221" t="s">
        <v>213</v>
      </c>
      <c r="C12" s="221"/>
      <c r="D12" s="221"/>
      <c r="E12" s="195" t="str">
        <f>IF($F$8="","※上段の選択項目を選択してください",IF($F$8="○","×","○"))</f>
        <v>※上段の選択項目を選択してください</v>
      </c>
      <c r="F12" s="141"/>
    </row>
    <row r="13" spans="1:9" ht="36" customHeight="1" x14ac:dyDescent="0.3">
      <c r="B13" s="221" t="s">
        <v>156</v>
      </c>
      <c r="C13" s="221"/>
      <c r="D13" s="221"/>
      <c r="E13" s="196" t="str">
        <f>IF($F$8="","※上段の選択項目を選択してください",IF($F$8="○","○","×"))</f>
        <v>※上段の選択項目を選択してください</v>
      </c>
      <c r="F13" s="141"/>
    </row>
    <row r="14" spans="1:9" ht="36" customHeight="1" x14ac:dyDescent="0.3">
      <c r="B14" s="221" t="s">
        <v>159</v>
      </c>
      <c r="C14" s="221"/>
      <c r="D14" s="221"/>
      <c r="E14" s="195" t="s">
        <v>214</v>
      </c>
      <c r="F14" s="141"/>
    </row>
    <row r="15" spans="1:9" ht="36" customHeight="1" x14ac:dyDescent="0.3">
      <c r="B15" s="221" t="s">
        <v>160</v>
      </c>
      <c r="C15" s="221"/>
      <c r="D15" s="221"/>
      <c r="E15" s="196" t="s">
        <v>214</v>
      </c>
      <c r="F15" s="141"/>
    </row>
  </sheetData>
  <sheetProtection algorithmName="SHA-512" hashValue="SlVY76wv7HWT1a5a5ypcXgA8ebWq/r19wQht1SGlaZgRPSVbFMEODh0BFNr2Cce9JykygufN9RN10qXD3KODHg==" saltValue="d7VCyPds70yUxWE5DcHmgA==" spinCount="100000" sheet="1" objects="1" scenarios="1"/>
  <mergeCells count="11">
    <mergeCell ref="B5:C5"/>
    <mergeCell ref="B2:E2"/>
    <mergeCell ref="B4:E4"/>
    <mergeCell ref="D8:E8"/>
    <mergeCell ref="D7:E7"/>
    <mergeCell ref="B10:D10"/>
    <mergeCell ref="B15:D15"/>
    <mergeCell ref="B14:D14"/>
    <mergeCell ref="B13:D13"/>
    <mergeCell ref="B12:D12"/>
    <mergeCell ref="B11:D11"/>
  </mergeCells>
  <phoneticPr fontId="4"/>
  <conditionalFormatting sqref="C7">
    <cfRule type="expression" dxfId="122" priority="5">
      <formula>$C$7="※該当するプログラムを選択してください"</formula>
    </cfRule>
  </conditionalFormatting>
  <conditionalFormatting sqref="C8">
    <cfRule type="expression" dxfId="121" priority="1">
      <formula>$C$8="※実施の有無を選択してください"</formula>
    </cfRule>
  </conditionalFormatting>
  <conditionalFormatting sqref="B11 E11">
    <cfRule type="expression" dxfId="120" priority="110">
      <formula>$E$11="×"</formula>
    </cfRule>
  </conditionalFormatting>
  <conditionalFormatting sqref="B12 E12">
    <cfRule type="expression" dxfId="119" priority="112">
      <formula>$E$12="×"</formula>
    </cfRule>
  </conditionalFormatting>
  <conditionalFormatting sqref="B13 E13">
    <cfRule type="expression" dxfId="118" priority="114">
      <formula>$E$13="×"</formula>
    </cfRule>
  </conditionalFormatting>
  <dataValidations count="2">
    <dataValidation type="list" allowBlank="1" showInputMessage="1" showErrorMessage="1" sqref="C8" xr:uid="{E569DE16-CBAD-4D69-9302-92984632CC60}">
      <formula1>"※実施の有無を選択してください,内部監査を実施する,内部監査を実施しない"</formula1>
    </dataValidation>
    <dataValidation type="list" allowBlank="1" showInputMessage="1" showErrorMessage="1" sqref="C7" xr:uid="{D28D6C29-46E9-4950-B349-86CE5819094D}">
      <formula1>"※該当するプログラムを選択してください,さくら招へいプログラム,さくら招へいプログラム代替オンライン交流,さくらオンラインプログラム"</formula1>
    </dataValidation>
  </dataValidations>
  <hyperlinks>
    <hyperlink ref="B11:C11" location="'【8-1】経理様式１'!A1" display="【8-1】負担対象費用実績報告書　経理様式1" xr:uid="{D3B334B4-BEA7-448D-8981-2F1687031A29}"/>
    <hyperlink ref="B12:C12" location="'【8-1】経理様式2'!A1" display="【8-1】負担対象費用実績報告書　経理様式2" xr:uid="{1DE60D83-C25D-4C6A-973D-7004CA46D7E6}"/>
    <hyperlink ref="B13:C13" location="'【8-2】経理様式１'!A1" display="【8-2】負担対象費用実績報告書　経理様式1" xr:uid="{99433694-B8F6-4F88-A224-70789E91CB30}"/>
    <hyperlink ref="B14:C14" location="'【10-1】終了報告書'!A1" display="【10-1】終了報告書" xr:uid="{C2A6DF2F-BC88-4EEC-899F-6AF526D6E4DA}"/>
    <hyperlink ref="B15:C15" location="'【10-2】実施主担当者終了報告書'!A1" display="【10-2】実施主担当者終了報告書" xr:uid="{71B057F3-90A6-49A6-A2CC-5DCB8BAF018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1374-9F13-4590-82AA-00E1F003CC6B}">
  <sheetPr>
    <tabColor rgb="FFFFC000"/>
    <pageSetUpPr fitToPage="1"/>
  </sheetPr>
  <dimension ref="A1:G39"/>
  <sheetViews>
    <sheetView showGridLines="0" zoomScaleNormal="100" workbookViewId="0"/>
  </sheetViews>
  <sheetFormatPr defaultRowHeight="13.5" x14ac:dyDescent="0.3"/>
  <cols>
    <col min="1" max="1" width="21.08203125" customWidth="1"/>
    <col min="2" max="2" width="11.75" customWidth="1"/>
    <col min="3" max="3" width="8.08203125" customWidth="1"/>
    <col min="4" max="5" width="8.75" customWidth="1"/>
    <col min="6" max="6" width="15.33203125" customWidth="1"/>
    <col min="7" max="7" width="18.83203125" customWidth="1"/>
    <col min="8" max="8" width="47.58203125" customWidth="1"/>
  </cols>
  <sheetData>
    <row r="1" spans="1:7" ht="11.15" customHeight="1" x14ac:dyDescent="0.3"/>
    <row r="2" spans="1:7" ht="28.5" customHeight="1" x14ac:dyDescent="0.55000000000000004">
      <c r="A2" s="292" t="s">
        <v>149</v>
      </c>
      <c r="B2" s="292"/>
      <c r="C2" s="292"/>
      <c r="D2" s="292"/>
      <c r="E2" s="292"/>
      <c r="F2" s="292"/>
      <c r="G2" s="292"/>
    </row>
    <row r="3" spans="1:7" ht="20.149999999999999" customHeight="1" thickBot="1" x14ac:dyDescent="0.35">
      <c r="A3" s="293" t="s">
        <v>150</v>
      </c>
      <c r="B3" s="293"/>
      <c r="C3" s="293"/>
      <c r="D3" s="293"/>
      <c r="E3" s="293"/>
      <c r="F3" s="293"/>
      <c r="G3" s="293"/>
    </row>
    <row r="4" spans="1:7" ht="18" customHeight="1" thickTop="1" x14ac:dyDescent="0.3">
      <c r="A4" s="298" t="s">
        <v>24</v>
      </c>
      <c r="B4" s="299"/>
      <c r="C4" s="299"/>
      <c r="D4" s="299"/>
      <c r="E4" s="299"/>
      <c r="F4" s="299"/>
      <c r="G4" s="300"/>
    </row>
    <row r="5" spans="1:7" ht="33" customHeight="1" x14ac:dyDescent="0.3">
      <c r="A5" s="269" t="s">
        <v>25</v>
      </c>
      <c r="B5" s="270"/>
      <c r="C5" s="271"/>
      <c r="D5" s="272"/>
      <c r="E5" s="272"/>
      <c r="F5" s="272"/>
      <c r="G5" s="273"/>
    </row>
    <row r="6" spans="1:7" ht="33" customHeight="1" x14ac:dyDescent="0.3">
      <c r="A6" s="279" t="s">
        <v>40</v>
      </c>
      <c r="B6" s="280"/>
      <c r="C6" s="281"/>
      <c r="D6" s="282"/>
      <c r="E6" s="282"/>
      <c r="F6" s="282"/>
      <c r="G6" s="283"/>
    </row>
    <row r="7" spans="1:7" ht="33" customHeight="1" x14ac:dyDescent="0.3">
      <c r="A7" s="279"/>
      <c r="B7" s="280"/>
      <c r="C7" s="284"/>
      <c r="D7" s="285"/>
      <c r="E7" s="285"/>
      <c r="F7" s="285"/>
      <c r="G7" s="286"/>
    </row>
    <row r="8" spans="1:7" ht="33" customHeight="1" x14ac:dyDescent="0.3">
      <c r="A8" s="287"/>
      <c r="B8" s="288"/>
      <c r="C8" s="274"/>
      <c r="D8" s="275"/>
      <c r="E8" s="70"/>
      <c r="F8" s="104"/>
      <c r="G8" s="71"/>
    </row>
    <row r="9" spans="1:7" ht="33" customHeight="1" x14ac:dyDescent="0.3">
      <c r="A9" s="294"/>
      <c r="B9" s="295"/>
      <c r="C9" s="296"/>
      <c r="D9" s="297"/>
      <c r="E9" s="72"/>
      <c r="F9" s="73"/>
      <c r="G9" s="74"/>
    </row>
    <row r="10" spans="1:7" ht="30" customHeight="1" x14ac:dyDescent="0.3">
      <c r="A10" s="10" t="s">
        <v>41</v>
      </c>
      <c r="B10" s="2"/>
      <c r="C10" s="2"/>
      <c r="D10" s="2"/>
      <c r="E10" s="2"/>
      <c r="F10" s="2"/>
      <c r="G10" s="11"/>
    </row>
    <row r="11" spans="1:7" ht="30" customHeight="1" x14ac:dyDescent="0.3">
      <c r="A11" s="267" t="s">
        <v>48</v>
      </c>
      <c r="B11" s="268"/>
      <c r="C11" s="276"/>
      <c r="D11" s="277"/>
      <c r="E11" s="277"/>
      <c r="F11" s="277"/>
      <c r="G11" s="278"/>
    </row>
    <row r="12" spans="1:7" ht="30" customHeight="1" x14ac:dyDescent="0.3">
      <c r="A12" s="259"/>
      <c r="B12" s="260"/>
      <c r="C12" s="264"/>
      <c r="D12" s="265"/>
      <c r="E12" s="265"/>
      <c r="F12" s="265"/>
      <c r="G12" s="266"/>
    </row>
    <row r="13" spans="1:7" ht="16.5" customHeight="1" x14ac:dyDescent="0.3">
      <c r="A13" s="228" t="s">
        <v>71</v>
      </c>
      <c r="B13" s="3" t="s">
        <v>49</v>
      </c>
      <c r="C13" s="256"/>
      <c r="D13" s="257"/>
      <c r="E13" s="257"/>
      <c r="F13" s="257"/>
      <c r="G13" s="258"/>
    </row>
    <row r="14" spans="1:7" ht="16.5" customHeight="1" x14ac:dyDescent="0.3">
      <c r="A14" s="229"/>
      <c r="B14" s="4" t="s">
        <v>26</v>
      </c>
      <c r="C14" s="231"/>
      <c r="D14" s="232"/>
      <c r="E14" s="232"/>
      <c r="F14" s="232"/>
      <c r="G14" s="233"/>
    </row>
    <row r="15" spans="1:7" ht="16.5" customHeight="1" x14ac:dyDescent="0.3">
      <c r="A15" s="229"/>
      <c r="B15" s="4" t="s">
        <v>27</v>
      </c>
      <c r="C15" s="231"/>
      <c r="D15" s="232"/>
      <c r="E15" s="232"/>
      <c r="F15" s="232"/>
      <c r="G15" s="233"/>
    </row>
    <row r="16" spans="1:7" ht="16.5" customHeight="1" x14ac:dyDescent="0.3">
      <c r="A16" s="229"/>
      <c r="B16" s="4" t="s">
        <v>28</v>
      </c>
      <c r="C16" s="237"/>
      <c r="D16" s="238"/>
      <c r="E16" s="238"/>
      <c r="F16" s="238"/>
      <c r="G16" s="239"/>
    </row>
    <row r="17" spans="1:7" ht="16.5" customHeight="1" x14ac:dyDescent="0.3">
      <c r="A17" s="229"/>
      <c r="B17" s="4" t="s">
        <v>29</v>
      </c>
      <c r="C17" s="5"/>
      <c r="D17" s="253"/>
      <c r="E17" s="254"/>
      <c r="F17" s="254"/>
      <c r="G17" s="255"/>
    </row>
    <row r="18" spans="1:7" ht="16.5" customHeight="1" x14ac:dyDescent="0.3">
      <c r="A18" s="229"/>
      <c r="B18" s="4" t="s">
        <v>30</v>
      </c>
      <c r="C18" s="237"/>
      <c r="D18" s="238"/>
      <c r="E18" s="238"/>
      <c r="F18" s="238"/>
      <c r="G18" s="239"/>
    </row>
    <row r="19" spans="1:7" ht="16.5" customHeight="1" x14ac:dyDescent="0.3">
      <c r="A19" s="244"/>
      <c r="B19" s="6" t="s">
        <v>42</v>
      </c>
      <c r="C19" s="240"/>
      <c r="D19" s="241"/>
      <c r="E19" s="241"/>
      <c r="F19" s="241"/>
      <c r="G19" s="242"/>
    </row>
    <row r="20" spans="1:7" ht="16.5" customHeight="1" x14ac:dyDescent="0.3">
      <c r="A20" s="228" t="s">
        <v>72</v>
      </c>
      <c r="B20" s="7" t="s">
        <v>49</v>
      </c>
      <c r="C20" s="256"/>
      <c r="D20" s="257"/>
      <c r="E20" s="257"/>
      <c r="F20" s="257"/>
      <c r="G20" s="258"/>
    </row>
    <row r="21" spans="1:7" ht="16.5" customHeight="1" x14ac:dyDescent="0.3">
      <c r="A21" s="229"/>
      <c r="B21" s="4" t="s">
        <v>26</v>
      </c>
      <c r="C21" s="231"/>
      <c r="D21" s="232"/>
      <c r="E21" s="232"/>
      <c r="F21" s="232"/>
      <c r="G21" s="233"/>
    </row>
    <row r="22" spans="1:7" ht="16.5" customHeight="1" x14ac:dyDescent="0.3">
      <c r="A22" s="229"/>
      <c r="B22" s="4" t="s">
        <v>27</v>
      </c>
      <c r="C22" s="231"/>
      <c r="D22" s="232"/>
      <c r="E22" s="232"/>
      <c r="F22" s="232"/>
      <c r="G22" s="233"/>
    </row>
    <row r="23" spans="1:7" ht="16.5" customHeight="1" x14ac:dyDescent="0.3">
      <c r="A23" s="229"/>
      <c r="B23" s="4" t="s">
        <v>28</v>
      </c>
      <c r="C23" s="237"/>
      <c r="D23" s="238"/>
      <c r="E23" s="238"/>
      <c r="F23" s="238"/>
      <c r="G23" s="239"/>
    </row>
    <row r="24" spans="1:7" ht="16.5" customHeight="1" x14ac:dyDescent="0.3">
      <c r="A24" s="229"/>
      <c r="B24" s="4" t="s">
        <v>29</v>
      </c>
      <c r="C24" s="5"/>
      <c r="D24" s="261"/>
      <c r="E24" s="262"/>
      <c r="F24" s="262"/>
      <c r="G24" s="263"/>
    </row>
    <row r="25" spans="1:7" ht="16.5" customHeight="1" x14ac:dyDescent="0.3">
      <c r="A25" s="229"/>
      <c r="B25" s="4" t="s">
        <v>30</v>
      </c>
      <c r="C25" s="237"/>
      <c r="D25" s="238"/>
      <c r="E25" s="238"/>
      <c r="F25" s="238"/>
      <c r="G25" s="239"/>
    </row>
    <row r="26" spans="1:7" ht="16.5" customHeight="1" x14ac:dyDescent="0.3">
      <c r="A26" s="244"/>
      <c r="B26" s="8" t="s">
        <v>42</v>
      </c>
      <c r="C26" s="240"/>
      <c r="D26" s="241"/>
      <c r="E26" s="241"/>
      <c r="F26" s="241"/>
      <c r="G26" s="242"/>
    </row>
    <row r="27" spans="1:7" ht="16.5" customHeight="1" x14ac:dyDescent="0.3">
      <c r="A27" s="228" t="s">
        <v>73</v>
      </c>
      <c r="B27" s="3" t="s">
        <v>49</v>
      </c>
      <c r="C27" s="256"/>
      <c r="D27" s="257"/>
      <c r="E27" s="257"/>
      <c r="F27" s="257"/>
      <c r="G27" s="258"/>
    </row>
    <row r="28" spans="1:7" ht="16.5" customHeight="1" x14ac:dyDescent="0.3">
      <c r="A28" s="229"/>
      <c r="B28" s="4" t="s">
        <v>26</v>
      </c>
      <c r="C28" s="231"/>
      <c r="D28" s="232"/>
      <c r="E28" s="232"/>
      <c r="F28" s="232"/>
      <c r="G28" s="233"/>
    </row>
    <row r="29" spans="1:7" ht="16.5" customHeight="1" x14ac:dyDescent="0.3">
      <c r="A29" s="229"/>
      <c r="B29" s="4" t="s">
        <v>27</v>
      </c>
      <c r="C29" s="231"/>
      <c r="D29" s="232"/>
      <c r="E29" s="232"/>
      <c r="F29" s="232"/>
      <c r="G29" s="233"/>
    </row>
    <row r="30" spans="1:7" ht="16.5" customHeight="1" x14ac:dyDescent="0.3">
      <c r="A30" s="229"/>
      <c r="B30" s="4" t="s">
        <v>28</v>
      </c>
      <c r="C30" s="237"/>
      <c r="D30" s="238"/>
      <c r="E30" s="238"/>
      <c r="F30" s="238"/>
      <c r="G30" s="239"/>
    </row>
    <row r="31" spans="1:7" ht="16.5" customHeight="1" x14ac:dyDescent="0.3">
      <c r="A31" s="229"/>
      <c r="B31" s="4" t="s">
        <v>29</v>
      </c>
      <c r="C31" s="5"/>
      <c r="D31" s="253"/>
      <c r="E31" s="254"/>
      <c r="F31" s="254"/>
      <c r="G31" s="255"/>
    </row>
    <row r="32" spans="1:7" ht="16.5" customHeight="1" x14ac:dyDescent="0.3">
      <c r="A32" s="229"/>
      <c r="B32" s="4" t="s">
        <v>30</v>
      </c>
      <c r="C32" s="237"/>
      <c r="D32" s="238"/>
      <c r="E32" s="238"/>
      <c r="F32" s="238"/>
      <c r="G32" s="239"/>
    </row>
    <row r="33" spans="1:7" ht="16.5" customHeight="1" thickBot="1" x14ac:dyDescent="0.35">
      <c r="A33" s="252"/>
      <c r="B33" s="6" t="s">
        <v>42</v>
      </c>
      <c r="C33" s="289"/>
      <c r="D33" s="290"/>
      <c r="E33" s="290"/>
      <c r="F33" s="290"/>
      <c r="G33" s="291"/>
    </row>
    <row r="34" spans="1:7" ht="16.5" customHeight="1" thickTop="1" x14ac:dyDescent="0.3">
      <c r="A34" s="243" t="s">
        <v>43</v>
      </c>
      <c r="B34" s="9" t="s">
        <v>44</v>
      </c>
      <c r="C34" s="245"/>
      <c r="D34" s="246"/>
      <c r="E34" s="246"/>
      <c r="F34" s="246"/>
      <c r="G34" s="247"/>
    </row>
    <row r="35" spans="1:7" ht="16.5" customHeight="1" x14ac:dyDescent="0.3">
      <c r="A35" s="244"/>
      <c r="B35" s="8" t="s">
        <v>31</v>
      </c>
      <c r="C35" s="248"/>
      <c r="D35" s="249"/>
      <c r="E35" s="249"/>
      <c r="F35" s="250"/>
      <c r="G35" s="251"/>
    </row>
    <row r="36" spans="1:7" ht="16.5" customHeight="1" x14ac:dyDescent="0.3">
      <c r="A36" s="228" t="s">
        <v>74</v>
      </c>
      <c r="B36" s="3" t="s">
        <v>50</v>
      </c>
      <c r="C36" s="256"/>
      <c r="D36" s="257"/>
      <c r="E36" s="257"/>
      <c r="F36" s="257"/>
      <c r="G36" s="258"/>
    </row>
    <row r="37" spans="1:7" ht="16.5" customHeight="1" x14ac:dyDescent="0.3">
      <c r="A37" s="229"/>
      <c r="B37" s="4" t="s">
        <v>27</v>
      </c>
      <c r="C37" s="231"/>
      <c r="D37" s="232"/>
      <c r="E37" s="232"/>
      <c r="F37" s="232"/>
      <c r="G37" s="233"/>
    </row>
    <row r="38" spans="1:7" ht="13.5" customHeight="1" thickBot="1" x14ac:dyDescent="0.35">
      <c r="A38" s="230"/>
      <c r="B38" s="12" t="s">
        <v>29</v>
      </c>
      <c r="C38" s="13"/>
      <c r="D38" s="234"/>
      <c r="E38" s="235"/>
      <c r="F38" s="235"/>
      <c r="G38" s="236"/>
    </row>
    <row r="39" spans="1:7" ht="14" thickTop="1" x14ac:dyDescent="0.3"/>
  </sheetData>
  <mergeCells count="49">
    <mergeCell ref="A2:G2"/>
    <mergeCell ref="A3:G3"/>
    <mergeCell ref="A9:B9"/>
    <mergeCell ref="C9:D9"/>
    <mergeCell ref="A4:G4"/>
    <mergeCell ref="C33:G33"/>
    <mergeCell ref="C20:G20"/>
    <mergeCell ref="C25:G25"/>
    <mergeCell ref="C26:G26"/>
    <mergeCell ref="C28:G28"/>
    <mergeCell ref="C29:G29"/>
    <mergeCell ref="C32:G32"/>
    <mergeCell ref="A11:B11"/>
    <mergeCell ref="A5:B5"/>
    <mergeCell ref="C5:G5"/>
    <mergeCell ref="C8:D8"/>
    <mergeCell ref="C11:G11"/>
    <mergeCell ref="A6:B6"/>
    <mergeCell ref="C6:G6"/>
    <mergeCell ref="A7:B7"/>
    <mergeCell ref="C7:G7"/>
    <mergeCell ref="A8:B8"/>
    <mergeCell ref="A12:B12"/>
    <mergeCell ref="A13:A19"/>
    <mergeCell ref="C16:G16"/>
    <mergeCell ref="D17:G17"/>
    <mergeCell ref="A20:A26"/>
    <mergeCell ref="C23:G23"/>
    <mergeCell ref="D24:G24"/>
    <mergeCell ref="C12:G12"/>
    <mergeCell ref="C13:G13"/>
    <mergeCell ref="C14:G14"/>
    <mergeCell ref="C15:G15"/>
    <mergeCell ref="A36:A38"/>
    <mergeCell ref="C37:G37"/>
    <mergeCell ref="D38:G38"/>
    <mergeCell ref="C18:G18"/>
    <mergeCell ref="C19:G19"/>
    <mergeCell ref="C21:G21"/>
    <mergeCell ref="C22:G22"/>
    <mergeCell ref="A34:A35"/>
    <mergeCell ref="C34:G34"/>
    <mergeCell ref="C35:E35"/>
    <mergeCell ref="F35:G35"/>
    <mergeCell ref="A27:A33"/>
    <mergeCell ref="C30:G30"/>
    <mergeCell ref="D31:G31"/>
    <mergeCell ref="C27:G27"/>
    <mergeCell ref="C36:G36"/>
  </mergeCells>
  <phoneticPr fontId="4"/>
  <dataValidations count="5">
    <dataValidation imeMode="off" allowBlank="1" showInputMessage="1" showErrorMessage="1" sqref="C12:G12 C18:G19 C32:G33 C25:G26" xr:uid="{A06D4C5D-9C54-45A3-B349-F7C74792C286}"/>
    <dataValidation type="textLength" imeMode="disabled" operator="equal" allowBlank="1" showInputMessage="1" showErrorMessage="1" sqref="C5:G5" xr:uid="{B7A9695B-D0A0-4137-A2B3-F0E6E09E71C2}">
      <formula1>13</formula1>
    </dataValidation>
    <dataValidation type="list" allowBlank="1" showInputMessage="1" showErrorMessage="1" sqref="C17 C24 C31 C38" xr:uid="{B5AFFDA1-2C7F-4C45-8384-CBC35DEB0779}">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C30:G30 C23:G23 C16:G16" xr:uid="{A3CC3124-CAC4-4838-8BE1-6FA27E072F27}"/>
    <dataValidation type="textLength" errorStyle="warning" imeMode="disabled" operator="equal" allowBlank="1" showInputMessage="1" showErrorMessage="1" errorTitle="桁数があっていません。" error="再度入力してください。" sqref="C35:E35" xr:uid="{5B40FA8D-6F86-4B76-BA3F-85AAC2B1B63C}">
      <formula1>13</formula1>
    </dataValidation>
  </dataValidations>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6452-E8D5-4B88-BC1F-E5A9F9F8E83F}">
  <sheetPr>
    <pageSetUpPr fitToPage="1"/>
  </sheetPr>
  <dimension ref="A1:Q33"/>
  <sheetViews>
    <sheetView showGridLines="0" zoomScaleNormal="100" zoomScaleSheetLayoutView="100" workbookViewId="0"/>
  </sheetViews>
  <sheetFormatPr defaultColWidth="9" defaultRowHeight="13.5" x14ac:dyDescent="0.3"/>
  <cols>
    <col min="1" max="1" width="2" style="14" customWidth="1"/>
    <col min="2" max="2" width="13.08203125" style="14" customWidth="1"/>
    <col min="3" max="7" width="10.58203125" style="14" customWidth="1"/>
    <col min="8" max="8" width="4.58203125" style="14" customWidth="1"/>
    <col min="9" max="9" width="6.58203125" style="14" customWidth="1"/>
    <col min="10" max="11" width="5.33203125" style="14" customWidth="1"/>
    <col min="12" max="12" width="10.58203125" style="14" customWidth="1"/>
    <col min="13" max="13" width="8.33203125" style="14" customWidth="1"/>
    <col min="14" max="15" width="2.08203125" style="14" customWidth="1"/>
    <col min="16" max="16" width="40.58203125" style="14" customWidth="1"/>
    <col min="17" max="17" width="22.25" style="14" customWidth="1"/>
    <col min="18" max="16384" width="9" style="14"/>
  </cols>
  <sheetData>
    <row r="1" spans="1:16" ht="22.5" customHeight="1" x14ac:dyDescent="0.3">
      <c r="A1" s="1"/>
      <c r="B1" s="348" t="str">
        <f>IF(様式の説明!$F$8="○","内部監査を実施する場合は本様式ではなく、【様式8-2】負担対象費用実績報告書を提出してください。","")</f>
        <v/>
      </c>
      <c r="C1" s="348"/>
      <c r="D1" s="348"/>
      <c r="E1" s="348"/>
      <c r="F1" s="348"/>
      <c r="G1" s="348"/>
      <c r="H1" s="348"/>
      <c r="I1" s="348"/>
      <c r="J1" s="348"/>
      <c r="K1" s="348"/>
      <c r="L1" s="348"/>
      <c r="M1" s="348"/>
      <c r="N1" s="348"/>
    </row>
    <row r="2" spans="1:16" ht="10.5" customHeight="1" x14ac:dyDescent="0.3">
      <c r="B2" s="142"/>
      <c r="C2" s="142"/>
      <c r="D2" s="142"/>
      <c r="E2" s="142"/>
      <c r="F2" s="142"/>
      <c r="G2" s="142"/>
      <c r="H2" s="142"/>
      <c r="I2" s="142"/>
      <c r="J2" s="142"/>
      <c r="K2" s="142"/>
      <c r="L2" s="142"/>
      <c r="M2" s="142"/>
      <c r="N2" s="15" t="s">
        <v>229</v>
      </c>
      <c r="P2" s="301" t="s">
        <v>162</v>
      </c>
    </row>
    <row r="3" spans="1:16" ht="16.5" customHeight="1" thickBot="1" x14ac:dyDescent="0.35">
      <c r="B3" s="305" t="str">
        <f>"【様式8-1】　経理様式1　"&amp;様式の説明!C7</f>
        <v>【様式8-1】　経理様式1　※該当するプログラムを選択してください</v>
      </c>
      <c r="C3" s="305"/>
      <c r="D3" s="305"/>
      <c r="E3" s="305"/>
      <c r="F3" s="305"/>
      <c r="P3" s="301"/>
    </row>
    <row r="4" spans="1:16" ht="24" customHeight="1" x14ac:dyDescent="0.3">
      <c r="B4" s="16" t="s">
        <v>9</v>
      </c>
      <c r="C4" s="17"/>
      <c r="D4" s="17"/>
      <c r="E4" s="17"/>
      <c r="F4" s="17"/>
      <c r="G4" s="18"/>
      <c r="H4" s="18"/>
      <c r="I4" s="18"/>
      <c r="J4" s="18"/>
      <c r="K4" s="18"/>
      <c r="L4" s="18"/>
      <c r="M4" s="18"/>
      <c r="N4" s="19"/>
      <c r="P4" s="301"/>
    </row>
    <row r="5" spans="1:16" ht="24" customHeight="1" x14ac:dyDescent="0.3">
      <c r="B5" s="20"/>
      <c r="C5" s="21"/>
      <c r="D5" s="21"/>
      <c r="E5" s="21"/>
      <c r="F5" s="21"/>
      <c r="G5" s="22"/>
      <c r="H5" s="22"/>
      <c r="I5" s="22"/>
      <c r="J5" s="359"/>
      <c r="K5" s="359"/>
      <c r="L5" s="359"/>
      <c r="M5" s="359"/>
      <c r="N5" s="24"/>
      <c r="P5" s="358" t="s">
        <v>166</v>
      </c>
    </row>
    <row r="6" spans="1:16" ht="24" customHeight="1" x14ac:dyDescent="0.3">
      <c r="B6" s="20"/>
      <c r="C6" s="21"/>
      <c r="D6" s="21"/>
      <c r="E6" s="21"/>
      <c r="F6" s="21"/>
      <c r="G6" s="22"/>
      <c r="H6" s="22"/>
      <c r="I6" s="22"/>
      <c r="J6" s="23"/>
      <c r="K6" s="23"/>
      <c r="L6" s="364" t="s">
        <v>51</v>
      </c>
      <c r="M6" s="365"/>
      <c r="N6" s="24"/>
      <c r="P6" s="358"/>
    </row>
    <row r="7" spans="1:16" ht="28.5" customHeight="1" x14ac:dyDescent="0.3">
      <c r="B7" s="336" t="s">
        <v>164</v>
      </c>
      <c r="C7" s="337"/>
      <c r="D7" s="337"/>
      <c r="E7" s="337"/>
      <c r="F7" s="21"/>
      <c r="N7" s="24"/>
      <c r="P7" s="358"/>
    </row>
    <row r="8" spans="1:16" ht="36" customHeight="1" x14ac:dyDescent="0.3">
      <c r="B8" s="336"/>
      <c r="C8" s="337"/>
      <c r="D8" s="337"/>
      <c r="E8" s="337"/>
      <c r="F8" s="22"/>
      <c r="G8" s="64" t="s">
        <v>146</v>
      </c>
      <c r="H8" s="366" t="str">
        <f>IF(参照シート!C38="","参照シートに情報を貼りつけてください",参照シート!C38&amp;参照シート!D38)</f>
        <v>参照シートに情報を貼りつけてください</v>
      </c>
      <c r="I8" s="366"/>
      <c r="J8" s="366"/>
      <c r="K8" s="366"/>
      <c r="L8" s="366"/>
      <c r="M8" s="366"/>
      <c r="N8" s="25"/>
    </row>
    <row r="9" spans="1:16" ht="36" customHeight="1" x14ac:dyDescent="0.3">
      <c r="B9" s="144"/>
      <c r="C9" s="145"/>
      <c r="D9" s="145"/>
      <c r="E9" s="145"/>
      <c r="F9" s="22"/>
      <c r="G9" s="64" t="s">
        <v>59</v>
      </c>
      <c r="H9" s="366" t="str">
        <f>IF(参照シート!C34="","参照シートに情報を貼りつけてください",参照シート!C34)</f>
        <v>参照シートに情報を貼りつけてください</v>
      </c>
      <c r="I9" s="366"/>
      <c r="J9" s="366"/>
      <c r="K9" s="366"/>
      <c r="L9" s="366"/>
      <c r="M9" s="366"/>
      <c r="N9" s="25"/>
    </row>
    <row r="10" spans="1:16" ht="36" customHeight="1" x14ac:dyDescent="0.3">
      <c r="B10" s="144"/>
      <c r="C10" s="145"/>
      <c r="D10" s="145"/>
      <c r="E10" s="145"/>
      <c r="F10" s="22"/>
      <c r="G10" s="64" t="s">
        <v>50</v>
      </c>
      <c r="H10" s="366" t="str">
        <f>IF(参照シート!C36="","参照シートに情報を貼りつけてください",参照シート!C36)</f>
        <v>参照シートに情報を貼りつけてください</v>
      </c>
      <c r="I10" s="366"/>
      <c r="J10" s="366"/>
      <c r="K10" s="366"/>
      <c r="L10" s="366"/>
      <c r="M10" s="366"/>
      <c r="N10" s="25"/>
    </row>
    <row r="11" spans="1:16" ht="36" customHeight="1" x14ac:dyDescent="0.3">
      <c r="B11" s="144"/>
      <c r="C11" s="145"/>
      <c r="D11" s="145"/>
      <c r="E11" s="145"/>
      <c r="F11" s="22"/>
      <c r="G11" s="64" t="s">
        <v>45</v>
      </c>
      <c r="H11" s="302" t="str">
        <f>IF(参照シート!C37="","参照シートに情報を貼りつけてください",参照シート!C37)</f>
        <v>参照シートに情報を貼りつけてください</v>
      </c>
      <c r="I11" s="303"/>
      <c r="J11" s="303"/>
      <c r="K11" s="303"/>
      <c r="L11" s="303"/>
      <c r="M11" s="304"/>
      <c r="N11" s="25"/>
      <c r="P11" s="360" t="s">
        <v>161</v>
      </c>
    </row>
    <row r="12" spans="1:16" ht="35.15" customHeight="1" x14ac:dyDescent="0.3">
      <c r="B12" s="26"/>
      <c r="C12" s="27"/>
      <c r="D12" s="27"/>
      <c r="E12" s="27"/>
      <c r="F12" s="27"/>
      <c r="G12" s="27"/>
      <c r="I12" s="27"/>
      <c r="J12" s="27"/>
      <c r="K12" s="27"/>
      <c r="L12" s="27"/>
      <c r="M12" s="27"/>
      <c r="N12" s="25"/>
      <c r="P12" s="360"/>
    </row>
    <row r="13" spans="1:16" ht="36" customHeight="1" x14ac:dyDescent="0.3">
      <c r="B13" s="69" t="s">
        <v>46</v>
      </c>
      <c r="C13" s="355" t="str">
        <f>IF(参照シート!C5="","参照シートに情報を貼りつけてください",参照シート!C5)</f>
        <v>参照シートに情報を貼りつけてください</v>
      </c>
      <c r="D13" s="356"/>
      <c r="E13" s="356"/>
      <c r="F13" s="356"/>
      <c r="G13" s="357"/>
      <c r="H13" s="372" t="s">
        <v>21</v>
      </c>
      <c r="I13" s="373"/>
      <c r="J13" s="374"/>
      <c r="K13" s="349">
        <f>M25</f>
        <v>0</v>
      </c>
      <c r="L13" s="350"/>
      <c r="M13" s="350"/>
      <c r="N13" s="351"/>
      <c r="P13" s="143"/>
    </row>
    <row r="14" spans="1:16" ht="12" customHeight="1" x14ac:dyDescent="0.3">
      <c r="B14" s="387" t="str">
        <f>IF(様式の説明!$F$7=1,"受入れ機関","実施機関")</f>
        <v>実施機関</v>
      </c>
      <c r="C14" s="322" t="str">
        <f>IF(参照シート!C11="","参照シートに情報を貼りつけてください",参照シート!C11)</f>
        <v>参照シートに情報を貼りつけてください</v>
      </c>
      <c r="D14" s="323"/>
      <c r="E14" s="323"/>
      <c r="F14" s="323"/>
      <c r="G14" s="324"/>
      <c r="H14" s="375"/>
      <c r="I14" s="376"/>
      <c r="J14" s="377"/>
      <c r="K14" s="352"/>
      <c r="L14" s="353"/>
      <c r="M14" s="353"/>
      <c r="N14" s="354"/>
    </row>
    <row r="15" spans="1:16" ht="24" customHeight="1" x14ac:dyDescent="0.3">
      <c r="B15" s="381"/>
      <c r="C15" s="325"/>
      <c r="D15" s="326"/>
      <c r="E15" s="326"/>
      <c r="F15" s="326"/>
      <c r="G15" s="327"/>
      <c r="H15" s="328"/>
      <c r="I15" s="307" t="s">
        <v>34</v>
      </c>
      <c r="J15" s="308"/>
      <c r="K15" s="342">
        <f>J25</f>
        <v>0</v>
      </c>
      <c r="L15" s="343"/>
      <c r="M15" s="343"/>
      <c r="N15" s="344"/>
    </row>
    <row r="16" spans="1:16" ht="24" customHeight="1" x14ac:dyDescent="0.3">
      <c r="B16" s="388" t="s">
        <v>70</v>
      </c>
      <c r="C16" s="316" t="str">
        <f>TRIM(IF(参照シート!C13&amp;参照シート!C14&amp;参照シート!C15="","参照シートに情報を貼りつけてください",参照シート!C13&amp;"　"&amp;参照シート!C14&amp;"　"&amp;参照シート!C15))</f>
        <v>参照シートに情報を貼りつけてください</v>
      </c>
      <c r="D16" s="317"/>
      <c r="E16" s="317"/>
      <c r="F16" s="317"/>
      <c r="G16" s="318"/>
      <c r="H16" s="328"/>
      <c r="I16" s="382"/>
      <c r="J16" s="312"/>
      <c r="K16" s="345"/>
      <c r="L16" s="346"/>
      <c r="M16" s="346"/>
      <c r="N16" s="347"/>
    </row>
    <row r="17" spans="2:17" ht="48" customHeight="1" x14ac:dyDescent="0.3">
      <c r="B17" s="389"/>
      <c r="C17" s="319"/>
      <c r="D17" s="320"/>
      <c r="E17" s="320"/>
      <c r="F17" s="320"/>
      <c r="G17" s="321"/>
      <c r="H17" s="329"/>
      <c r="I17" s="382" t="s">
        <v>35</v>
      </c>
      <c r="J17" s="312"/>
      <c r="K17" s="313">
        <f>L25</f>
        <v>0</v>
      </c>
      <c r="L17" s="314"/>
      <c r="M17" s="314"/>
      <c r="N17" s="315"/>
      <c r="P17" s="301" t="s">
        <v>163</v>
      </c>
      <c r="Q17" s="301"/>
    </row>
    <row r="18" spans="2:17" ht="24" customHeight="1" x14ac:dyDescent="0.3">
      <c r="B18" s="28"/>
      <c r="C18" s="29"/>
      <c r="D18" s="29"/>
      <c r="E18" s="29"/>
      <c r="F18" s="29"/>
      <c r="G18" s="29"/>
      <c r="H18" s="27"/>
      <c r="I18" s="27"/>
      <c r="J18" s="29"/>
      <c r="K18" s="29"/>
      <c r="L18" s="29"/>
      <c r="M18" s="29"/>
      <c r="N18" s="30"/>
      <c r="P18" s="301"/>
      <c r="Q18" s="301"/>
    </row>
    <row r="19" spans="2:17" ht="24" customHeight="1" thickBot="1" x14ac:dyDescent="0.35">
      <c r="B19" s="31" t="s">
        <v>33</v>
      </c>
      <c r="C19" s="32"/>
      <c r="D19" s="32"/>
      <c r="E19" s="32"/>
      <c r="F19" s="32"/>
      <c r="G19" s="32"/>
      <c r="H19" s="32"/>
      <c r="I19" s="32"/>
      <c r="J19" s="32"/>
      <c r="K19" s="32"/>
      <c r="L19" s="32"/>
      <c r="M19" s="32"/>
      <c r="N19" s="33" t="s">
        <v>53</v>
      </c>
      <c r="P19" s="301"/>
      <c r="Q19" s="301"/>
    </row>
    <row r="20" spans="2:17" ht="21" customHeight="1" x14ac:dyDescent="0.3">
      <c r="B20" s="34"/>
      <c r="C20" s="332" t="s">
        <v>61</v>
      </c>
      <c r="D20" s="333"/>
      <c r="E20" s="333"/>
      <c r="F20" s="333"/>
      <c r="G20" s="333"/>
      <c r="H20" s="333"/>
      <c r="I20" s="333"/>
      <c r="J20" s="334"/>
      <c r="K20" s="335"/>
      <c r="L20" s="51"/>
      <c r="M20" s="390" t="s">
        <v>0</v>
      </c>
      <c r="N20" s="335"/>
      <c r="P20" s="301"/>
      <c r="Q20" s="301"/>
    </row>
    <row r="21" spans="2:17" ht="21" customHeight="1" thickBot="1" x14ac:dyDescent="0.4">
      <c r="B21" s="35"/>
      <c r="C21" s="380" t="s">
        <v>1</v>
      </c>
      <c r="D21" s="306" t="s">
        <v>62</v>
      </c>
      <c r="E21" s="307"/>
      <c r="F21" s="307"/>
      <c r="G21" s="307"/>
      <c r="H21" s="307"/>
      <c r="I21" s="308"/>
      <c r="J21" s="309" t="s">
        <v>3</v>
      </c>
      <c r="K21" s="330"/>
      <c r="L21" s="52" t="s">
        <v>65</v>
      </c>
      <c r="M21" s="391"/>
      <c r="N21" s="392"/>
      <c r="P21" s="301"/>
      <c r="Q21" s="301"/>
    </row>
    <row r="22" spans="2:17" ht="21" customHeight="1" thickTop="1" x14ac:dyDescent="0.35">
      <c r="B22" s="35"/>
      <c r="C22" s="380"/>
      <c r="D22" s="378" t="s">
        <v>4</v>
      </c>
      <c r="E22" s="53" t="s">
        <v>58</v>
      </c>
      <c r="F22" s="378" t="s">
        <v>5</v>
      </c>
      <c r="G22" s="66" t="s">
        <v>57</v>
      </c>
      <c r="H22" s="309" t="s">
        <v>6</v>
      </c>
      <c r="I22" s="310"/>
      <c r="J22" s="309"/>
      <c r="K22" s="330"/>
      <c r="L22" s="54" t="s">
        <v>66</v>
      </c>
      <c r="M22" s="391"/>
      <c r="N22" s="392"/>
      <c r="P22" s="338" t="str">
        <f>IF(J25&gt;J27,"直接経費の計上が上限を超えています。",IF(H27=0,"予算額、決算金額入力後本案件の計上限度額が表示されます","本案件の一般管理費計上限度額：　"&amp;TEXT(ROUNDDOWN(J25/J27*L27,0),"#,##0円")))</f>
        <v>予算額、決算金額入力後本案件の計上限度額が表示されます</v>
      </c>
      <c r="Q22" s="339"/>
    </row>
    <row r="23" spans="2:17" ht="21" customHeight="1" thickBot="1" x14ac:dyDescent="0.35">
      <c r="B23" s="35"/>
      <c r="C23" s="381"/>
      <c r="D23" s="379"/>
      <c r="E23" s="55" t="s">
        <v>63</v>
      </c>
      <c r="F23" s="379"/>
      <c r="G23" s="65" t="s">
        <v>64</v>
      </c>
      <c r="H23" s="311"/>
      <c r="I23" s="312"/>
      <c r="J23" s="311"/>
      <c r="K23" s="331"/>
      <c r="L23" s="56"/>
      <c r="M23" s="393"/>
      <c r="N23" s="394"/>
      <c r="P23" s="340"/>
      <c r="Q23" s="341"/>
    </row>
    <row r="24" spans="2:17" ht="11.15" customHeight="1" thickTop="1" thickBot="1" x14ac:dyDescent="0.35">
      <c r="B24" s="402" t="s">
        <v>22</v>
      </c>
      <c r="C24" s="200"/>
      <c r="D24" s="201"/>
      <c r="E24" s="202"/>
      <c r="F24" s="201"/>
      <c r="G24" s="203"/>
      <c r="H24" s="204"/>
      <c r="I24" s="205"/>
      <c r="J24" s="400" t="s">
        <v>224</v>
      </c>
      <c r="K24" s="401"/>
      <c r="L24" s="208" t="s">
        <v>225</v>
      </c>
      <c r="M24" s="206"/>
      <c r="N24" s="207"/>
      <c r="P24" s="197"/>
      <c r="Q24" s="197"/>
    </row>
    <row r="25" spans="2:17" ht="54" customHeight="1" thickTop="1" x14ac:dyDescent="0.3">
      <c r="B25" s="403"/>
      <c r="C25" s="36">
        <f>'【8-1】経理様式2'!K97</f>
        <v>0</v>
      </c>
      <c r="D25" s="50">
        <f>'【8-1】経理様式2'!M97</f>
        <v>0</v>
      </c>
      <c r="E25" s="50">
        <f>'【8-1】経理様式2'!O97</f>
        <v>0</v>
      </c>
      <c r="F25" s="50">
        <f>'【8-1】経理様式2'!Q97</f>
        <v>0</v>
      </c>
      <c r="G25" s="198">
        <f>'【8-1】経理様式2'!S97</f>
        <v>0</v>
      </c>
      <c r="H25" s="369">
        <f>SUM(D25:G25)</f>
        <v>0</v>
      </c>
      <c r="I25" s="399"/>
      <c r="J25" s="369">
        <f>SUM(C25,H25)</f>
        <v>0</v>
      </c>
      <c r="K25" s="370"/>
      <c r="L25" s="199"/>
      <c r="M25" s="398">
        <f>SUM(J25,L25)</f>
        <v>0</v>
      </c>
      <c r="N25" s="370"/>
      <c r="P25" s="406" t="str">
        <f>IF(M27=0,"",IF(J25&gt;J27,"※直接経費が予算金額を超えています。修正してください。",IF(L25&gt;ROUNDDOWN(J25/J27*L27,0),"※一般管理費が上限金額を超えています。修正してください。",IF(OR(AND($C$25-$C$27&gt;500000,$C$25-$C$27&gt;$C$27*0.3),AND($D$25-$D$27&gt;500000,$D$25-$D$27&gt;$D$27*0.3),AND($E$25-$E$27&gt;500000,$E$25-$E$27&gt;$E$27*0.3),AND($F$25-$F$27&gt;500000,$F$25-$F$27&gt;$F$27*0.3),AND($G$25-$G$27&gt;500000,$G$25-$G$27&gt;$G$27*0.3)),"注意！　流用制限を超えています。業務承認変更申請書を提出してください。",""))))</f>
        <v/>
      </c>
      <c r="Q25" s="406"/>
    </row>
    <row r="26" spans="2:17" ht="11.15" customHeight="1" x14ac:dyDescent="0.3">
      <c r="B26" s="402" t="s">
        <v>23</v>
      </c>
      <c r="C26" s="200"/>
      <c r="D26" s="201"/>
      <c r="E26" s="202"/>
      <c r="F26" s="201"/>
      <c r="G26" s="203"/>
      <c r="H26" s="204"/>
      <c r="I26" s="205"/>
      <c r="J26" s="400" t="s">
        <v>226</v>
      </c>
      <c r="K26" s="401"/>
      <c r="L26" s="208" t="s">
        <v>227</v>
      </c>
      <c r="M26" s="206"/>
      <c r="N26" s="207"/>
      <c r="P26" s="197"/>
      <c r="Q26" s="197"/>
    </row>
    <row r="27" spans="2:17" ht="54" customHeight="1" thickBot="1" x14ac:dyDescent="0.35">
      <c r="B27" s="404"/>
      <c r="C27" s="209"/>
      <c r="D27" s="210"/>
      <c r="E27" s="210"/>
      <c r="F27" s="210"/>
      <c r="G27" s="211"/>
      <c r="H27" s="367">
        <f>SUM(D27:G27)</f>
        <v>0</v>
      </c>
      <c r="I27" s="371"/>
      <c r="J27" s="367">
        <f>SUM(C27:G27)</f>
        <v>0</v>
      </c>
      <c r="K27" s="368"/>
      <c r="L27" s="212"/>
      <c r="M27" s="416">
        <f>SUM(J27,L27)</f>
        <v>0</v>
      </c>
      <c r="N27" s="368"/>
      <c r="O27" s="37"/>
      <c r="P27" s="407" t="s">
        <v>168</v>
      </c>
      <c r="Q27" s="407"/>
    </row>
    <row r="28" spans="2:17" ht="21" customHeight="1" x14ac:dyDescent="0.3">
      <c r="B28" s="38"/>
      <c r="C28" s="39"/>
      <c r="D28" s="39"/>
      <c r="E28" s="39"/>
      <c r="F28" s="39"/>
      <c r="G28" s="39"/>
      <c r="H28" s="39"/>
      <c r="I28" s="39"/>
      <c r="J28" s="39"/>
      <c r="K28" s="39"/>
      <c r="L28" s="40"/>
      <c r="M28" s="39"/>
      <c r="N28" s="41"/>
      <c r="P28" s="407"/>
      <c r="Q28" s="407"/>
    </row>
    <row r="29" spans="2:17" ht="24" customHeight="1" thickBot="1" x14ac:dyDescent="0.35">
      <c r="B29" s="42" t="s">
        <v>68</v>
      </c>
      <c r="C29" s="43"/>
      <c r="D29" s="43"/>
      <c r="E29" s="43"/>
      <c r="F29" s="43"/>
      <c r="G29" s="43"/>
      <c r="H29" s="43"/>
      <c r="I29" s="43"/>
      <c r="J29" s="43"/>
      <c r="K29" s="43"/>
      <c r="L29" s="43"/>
      <c r="M29" s="44"/>
      <c r="N29" s="45"/>
      <c r="P29" s="407"/>
      <c r="Q29" s="407"/>
    </row>
    <row r="30" spans="2:17" ht="43" customHeight="1" x14ac:dyDescent="0.3">
      <c r="B30" s="408" t="s">
        <v>67</v>
      </c>
      <c r="C30" s="415" t="s">
        <v>34</v>
      </c>
      <c r="D30" s="385"/>
      <c r="E30" s="385"/>
      <c r="F30" s="395" t="s">
        <v>35</v>
      </c>
      <c r="G30" s="396"/>
      <c r="H30" s="396"/>
      <c r="I30" s="397"/>
      <c r="J30" s="385" t="s">
        <v>36</v>
      </c>
      <c r="K30" s="385"/>
      <c r="L30" s="385"/>
      <c r="M30" s="385"/>
      <c r="N30" s="386"/>
      <c r="O30" s="46"/>
      <c r="Q30" s="47"/>
    </row>
    <row r="31" spans="2:17" ht="43" customHeight="1" thickBot="1" x14ac:dyDescent="0.35">
      <c r="B31" s="409"/>
      <c r="C31" s="383">
        <f>J27-J25</f>
        <v>0</v>
      </c>
      <c r="D31" s="384"/>
      <c r="E31" s="384"/>
      <c r="F31" s="410">
        <f>L27-L25</f>
        <v>0</v>
      </c>
      <c r="G31" s="411"/>
      <c r="H31" s="411"/>
      <c r="I31" s="412"/>
      <c r="J31" s="413">
        <f>M27-M25</f>
        <v>0</v>
      </c>
      <c r="K31" s="413"/>
      <c r="L31" s="413"/>
      <c r="M31" s="413"/>
      <c r="N31" s="414"/>
      <c r="O31" s="154"/>
      <c r="P31" s="405"/>
      <c r="Q31" s="405"/>
    </row>
    <row r="32" spans="2:17" ht="128.15" customHeight="1" thickBot="1" x14ac:dyDescent="0.35">
      <c r="B32" s="48" t="s">
        <v>7</v>
      </c>
      <c r="C32" s="361"/>
      <c r="D32" s="362"/>
      <c r="E32" s="362"/>
      <c r="F32" s="362"/>
      <c r="G32" s="362"/>
      <c r="H32" s="362"/>
      <c r="I32" s="362"/>
      <c r="J32" s="362"/>
      <c r="K32" s="362"/>
      <c r="L32" s="362"/>
      <c r="M32" s="362"/>
      <c r="N32" s="363"/>
    </row>
    <row r="33" spans="2:14" ht="15" x14ac:dyDescent="0.3">
      <c r="B33" s="49" t="s">
        <v>8</v>
      </c>
      <c r="C33" s="49"/>
      <c r="D33" s="49"/>
      <c r="E33" s="49"/>
      <c r="F33" s="49"/>
      <c r="G33" s="49"/>
      <c r="H33" s="49"/>
      <c r="I33" s="49"/>
      <c r="J33" s="49"/>
      <c r="K33" s="49"/>
      <c r="L33" s="49"/>
      <c r="M33" s="49"/>
      <c r="N33" s="49"/>
    </row>
  </sheetData>
  <sheetProtection algorithmName="SHA-512" hashValue="Y0Jyslh7tvapM79f83KAgIFUrKJOfrGBUAsumlpZT+NYsvQGZL2kF1Jcg6/wAT4aUbqmBItfOU9+E6BncHHKRg==" saltValue="tyOgI0cObhsAYKReXoLyZA==" spinCount="100000" sheet="1" formatCells="0" formatColumns="0" formatRows="0" selectLockedCells="1"/>
  <mergeCells count="55">
    <mergeCell ref="B24:B25"/>
    <mergeCell ref="B26:B27"/>
    <mergeCell ref="P31:Q31"/>
    <mergeCell ref="P25:Q25"/>
    <mergeCell ref="P27:Q29"/>
    <mergeCell ref="B30:B31"/>
    <mergeCell ref="F31:I31"/>
    <mergeCell ref="J31:N31"/>
    <mergeCell ref="C30:E30"/>
    <mergeCell ref="M27:N27"/>
    <mergeCell ref="F30:I30"/>
    <mergeCell ref="M25:N25"/>
    <mergeCell ref="H25:I25"/>
    <mergeCell ref="J24:K24"/>
    <mergeCell ref="J26:K26"/>
    <mergeCell ref="C32:N32"/>
    <mergeCell ref="L6:M6"/>
    <mergeCell ref="H8:M8"/>
    <mergeCell ref="H10:M10"/>
    <mergeCell ref="J27:K27"/>
    <mergeCell ref="J25:K25"/>
    <mergeCell ref="H27:I27"/>
    <mergeCell ref="H13:J14"/>
    <mergeCell ref="F22:F23"/>
    <mergeCell ref="D22:D23"/>
    <mergeCell ref="C21:C23"/>
    <mergeCell ref="I17:J17"/>
    <mergeCell ref="I15:J16"/>
    <mergeCell ref="C31:E31"/>
    <mergeCell ref="H9:M9"/>
    <mergeCell ref="J30:N30"/>
    <mergeCell ref="B1:N1"/>
    <mergeCell ref="P2:P4"/>
    <mergeCell ref="K13:N14"/>
    <mergeCell ref="C13:G13"/>
    <mergeCell ref="P5:P7"/>
    <mergeCell ref="J5:M5"/>
    <mergeCell ref="P11:P12"/>
    <mergeCell ref="B14:B15"/>
    <mergeCell ref="P17:Q21"/>
    <mergeCell ref="H11:M11"/>
    <mergeCell ref="B3:F3"/>
    <mergeCell ref="D21:I21"/>
    <mergeCell ref="H22:I23"/>
    <mergeCell ref="K17:N17"/>
    <mergeCell ref="C16:G17"/>
    <mergeCell ref="C14:G15"/>
    <mergeCell ref="H15:H17"/>
    <mergeCell ref="J21:K23"/>
    <mergeCell ref="C20:K20"/>
    <mergeCell ref="B7:E8"/>
    <mergeCell ref="P22:Q23"/>
    <mergeCell ref="K15:N16"/>
    <mergeCell ref="B16:B17"/>
    <mergeCell ref="M20:N23"/>
  </mergeCells>
  <phoneticPr fontId="4"/>
  <conditionalFormatting sqref="L25">
    <cfRule type="expression" dxfId="117" priority="46">
      <formula>$L$25&gt;$J$25/$J$27*$L$27</formula>
    </cfRule>
  </conditionalFormatting>
  <conditionalFormatting sqref="L6:M6">
    <cfRule type="expression" dxfId="116" priority="43">
      <formula>$L$6="(報告日)"</formula>
    </cfRule>
    <cfRule type="containsBlanks" dxfId="115" priority="44">
      <formula>LEN(TRIM(L6))=0</formula>
    </cfRule>
  </conditionalFormatting>
  <conditionalFormatting sqref="H8:M8">
    <cfRule type="expression" dxfId="114" priority="42">
      <formula>$H$8="参照シートに情報を貼りつけてください"</formula>
    </cfRule>
  </conditionalFormatting>
  <conditionalFormatting sqref="H9:M9">
    <cfRule type="expression" dxfId="113" priority="41">
      <formula>$H$9="参照シートに情報を貼りつけてください"</formula>
    </cfRule>
  </conditionalFormatting>
  <conditionalFormatting sqref="H10:M10">
    <cfRule type="expression" dxfId="112" priority="40">
      <formula>$H$10="参照シートに情報を貼りつけてください"</formula>
    </cfRule>
  </conditionalFormatting>
  <conditionalFormatting sqref="H11:L11">
    <cfRule type="expression" dxfId="111" priority="39">
      <formula>$H$11="参照シートに情報を貼りつけてください"</formula>
    </cfRule>
  </conditionalFormatting>
  <conditionalFormatting sqref="C13">
    <cfRule type="expression" dxfId="110" priority="38">
      <formula>$C$13="参照シートに情報を貼りつけてください"</formula>
    </cfRule>
  </conditionalFormatting>
  <conditionalFormatting sqref="H25">
    <cfRule type="expression" dxfId="109" priority="30">
      <formula>$H$25&gt;$H$27</formula>
    </cfRule>
  </conditionalFormatting>
  <conditionalFormatting sqref="F31:H31">
    <cfRule type="cellIs" dxfId="108" priority="27" operator="lessThan">
      <formula>0</formula>
    </cfRule>
  </conditionalFormatting>
  <conditionalFormatting sqref="J31:N31">
    <cfRule type="cellIs" dxfId="107" priority="26" operator="lessThan">
      <formula>0</formula>
    </cfRule>
  </conditionalFormatting>
  <conditionalFormatting sqref="O31">
    <cfRule type="expression" dxfId="106" priority="25">
      <formula>$O$31="※直接経費が予算金額を超えています。「経理様式2」を修正してください。"</formula>
    </cfRule>
  </conditionalFormatting>
  <conditionalFormatting sqref="O31:P31">
    <cfRule type="expression" dxfId="105" priority="22">
      <formula>$O$31="注意！　流用制限を超えています。業務承認変更申請書を提出してください。"</formula>
    </cfRule>
    <cfRule type="expression" dxfId="104" priority="24">
      <formula>$O$31="※一般管理費が上限金額を超えています。修正してください。"</formula>
    </cfRule>
  </conditionalFormatting>
  <conditionalFormatting sqref="O30">
    <cfRule type="expression" dxfId="103" priority="23">
      <formula>$O$30="注意！　流用制限を超えています。業務承認変更申請書を提出してください。"</formula>
    </cfRule>
  </conditionalFormatting>
  <conditionalFormatting sqref="D25">
    <cfRule type="expression" dxfId="102" priority="21">
      <formula>AND($D$25-$D$27&gt;500000,$D$25-$D$27&gt;$D$27*0.3)</formula>
    </cfRule>
  </conditionalFormatting>
  <conditionalFormatting sqref="E25">
    <cfRule type="expression" dxfId="101" priority="18">
      <formula>AND($E$25-$E$27&gt;500000,$E$25-$E$27&gt;$E$27*0.3)</formula>
    </cfRule>
  </conditionalFormatting>
  <conditionalFormatting sqref="F25">
    <cfRule type="expression" dxfId="100" priority="17">
      <formula>AND($F$25-$F$27&gt;500000,$F$25-$F$27&gt;$F$27*0.3)</formula>
    </cfRule>
  </conditionalFormatting>
  <conditionalFormatting sqref="G25">
    <cfRule type="expression" dxfId="99" priority="16">
      <formula>AND($G$25-$G$27&gt;500000,$G$25-$G$27&gt;$G$27*0.3)</formula>
    </cfRule>
  </conditionalFormatting>
  <conditionalFormatting sqref="J25">
    <cfRule type="expression" dxfId="98" priority="10">
      <formula>$J$25&gt;$J$27</formula>
    </cfRule>
  </conditionalFormatting>
  <conditionalFormatting sqref="M25:N25">
    <cfRule type="expression" dxfId="97" priority="9">
      <formula>$M$25&gt;$M$27</formula>
    </cfRule>
  </conditionalFormatting>
  <conditionalFormatting sqref="C27:G27 L25 L27">
    <cfRule type="containsBlanks" dxfId="96" priority="8">
      <formula>LEN(TRIM(C25))=0</formula>
    </cfRule>
  </conditionalFormatting>
  <conditionalFormatting sqref="C25">
    <cfRule type="expression" dxfId="95" priority="7">
      <formula>AND($C$25-$C$27&gt;500000,$C$25-$C$27&gt;$C$27*0.3)</formula>
    </cfRule>
  </conditionalFormatting>
  <conditionalFormatting sqref="C14">
    <cfRule type="expression" dxfId="94" priority="54">
      <formula>$C$14="参照シートに情報を貼りつけてください"</formula>
    </cfRule>
  </conditionalFormatting>
  <conditionalFormatting sqref="C16:G17">
    <cfRule type="expression" dxfId="93" priority="6">
      <formula>$C$16="参照シートに情報を貼りつけてください"</formula>
    </cfRule>
  </conditionalFormatting>
  <conditionalFormatting sqref="C32:N32">
    <cfRule type="containsBlanks" dxfId="92" priority="5">
      <formula>LEN(TRIM(C32))=0</formula>
    </cfRule>
  </conditionalFormatting>
  <conditionalFormatting sqref="C31:E31">
    <cfRule type="cellIs" dxfId="91" priority="2" operator="lessThan">
      <formula>0</formula>
    </cfRule>
  </conditionalFormatting>
  <dataValidations count="3">
    <dataValidation imeMode="off" allowBlank="1" showInputMessage="1" showErrorMessage="1" sqref="C27:G27 L25 L27" xr:uid="{79F44C2A-D4F7-4E5F-8622-7EED7BC45864}"/>
    <dataValidation type="date" imeMode="disabled" allowBlank="1" showInputMessage="1" showErrorMessage="1" prompt="最終出金日以降の報告日を_x000a_「YYYY/M/D」の_x000a_形式で入力すると_x000a_和暦で表示されます" sqref="L6:M6" xr:uid="{65FCD45A-E261-4E8A-B210-E7B0B9652918}">
      <formula1>44652</formula1>
      <formula2>45016</formula2>
    </dataValidation>
    <dataValidation imeMode="hiragana" allowBlank="1" showInputMessage="1" showErrorMessage="1" sqref="C32:N32" xr:uid="{9D4D6D45-B843-45BE-A92E-97DBF219E61D}"/>
  </dataValidations>
  <printOptions horizontalCentered="1"/>
  <pageMargins left="0.59055118110236227" right="0.59055118110236227" top="0.59055118110236227" bottom="0.39370078740157483" header="0.31496062992125984" footer="0.19685039370078741"/>
  <pageSetup paperSize="9" scale="73" fitToHeight="0" orientation="portrait" blackAndWhite="1" r:id="rId1"/>
  <ignoredErrors>
    <ignoredError sqref="H25" formulaRange="1"/>
  </ignoredErrors>
  <extLst>
    <ext xmlns:x14="http://schemas.microsoft.com/office/spreadsheetml/2009/9/main" uri="{78C0D931-6437-407d-A8EE-F0AAD7539E65}">
      <x14:conditionalFormattings>
        <x14:conditionalFormatting xmlns:xm="http://schemas.microsoft.com/office/excel/2006/main">
          <x14:cfRule type="expression" priority="4" id="{6550EF09-93E7-48CD-A8AA-83D1B90D6FCB}">
            <xm:f>様式の説明!$F$8="○"</xm:f>
            <x14:dxf>
              <font>
                <color theme="0"/>
              </font>
              <fill>
                <patternFill>
                  <bgColor theme="0"/>
                </patternFill>
              </fill>
              <border>
                <left/>
                <right/>
                <top/>
                <bottom/>
              </border>
            </x14:dxf>
          </x14:cfRule>
          <xm:sqref>B2:Q2 B4:Q23 B3 G3:Q3 L24:Q24 C25:Q25 B24:J24 B28:Q33 C27:Q27 B26</xm:sqref>
        </x14:conditionalFormatting>
        <x14:conditionalFormatting xmlns:xm="http://schemas.microsoft.com/office/excel/2006/main">
          <x14:cfRule type="expression" priority="1" id="{2E74FB67-9415-4734-BF60-B4E2AA71FC65}">
            <xm:f>様式の説明!$F$8="○"</xm:f>
            <x14:dxf>
              <font>
                <color theme="0"/>
              </font>
              <fill>
                <patternFill>
                  <bgColor theme="0"/>
                </patternFill>
              </fill>
              <border>
                <left/>
                <right/>
                <top/>
                <bottom/>
              </border>
            </x14:dxf>
          </x14:cfRule>
          <xm:sqref>C26:J26 L26:Q26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C92B-4D62-4A30-80DC-BA900B84C55B}">
  <sheetPr>
    <pageSetUpPr fitToPage="1"/>
  </sheetPr>
  <dimension ref="A1:AE102"/>
  <sheetViews>
    <sheetView showGridLines="0" zoomScaleNormal="100" zoomScaleSheetLayoutView="100" workbookViewId="0">
      <pane xSplit="1" ySplit="3" topLeftCell="B4" activePane="bottomRight" state="frozen"/>
      <selection pane="topRight" activeCell="B1" sqref="B1"/>
      <selection pane="bottomLeft" activeCell="A4" sqref="A4"/>
      <selection pane="bottomRight"/>
    </sheetView>
  </sheetViews>
  <sheetFormatPr defaultColWidth="9" defaultRowHeight="13.5" x14ac:dyDescent="0.3"/>
  <cols>
    <col min="1" max="1" width="1.75" style="57" customWidth="1"/>
    <col min="2" max="2" width="3.58203125" style="57" customWidth="1"/>
    <col min="3" max="4" width="10.08203125" style="57" customWidth="1"/>
    <col min="5" max="5" width="20.58203125" style="57" customWidth="1"/>
    <col min="6" max="6" width="2.58203125" style="57" customWidth="1"/>
    <col min="7" max="7" width="13.58203125" style="57" customWidth="1"/>
    <col min="8" max="8" width="6.58203125" style="57" customWidth="1"/>
    <col min="9" max="28" width="4.58203125" style="57" customWidth="1"/>
    <col min="29" max="29" width="9.58203125" style="57" customWidth="1"/>
    <col min="30" max="30" width="2.58203125" style="57" customWidth="1"/>
    <col min="31" max="31" width="36.75" style="57" customWidth="1"/>
    <col min="32" max="16384" width="9" style="57"/>
  </cols>
  <sheetData>
    <row r="1" spans="2:31" ht="15" customHeight="1" thickTop="1" x14ac:dyDescent="0.3">
      <c r="B1" s="493" t="s">
        <v>11</v>
      </c>
      <c r="C1" s="496" t="s">
        <v>171</v>
      </c>
      <c r="D1" s="499" t="s">
        <v>177</v>
      </c>
      <c r="E1" s="476" t="s">
        <v>12</v>
      </c>
      <c r="F1" s="476" t="s">
        <v>13</v>
      </c>
      <c r="G1" s="477"/>
      <c r="H1" s="478"/>
      <c r="I1" s="476" t="s">
        <v>14</v>
      </c>
      <c r="J1" s="478"/>
      <c r="K1" s="491" t="s">
        <v>15</v>
      </c>
      <c r="L1" s="505"/>
      <c r="M1" s="505"/>
      <c r="N1" s="505"/>
      <c r="O1" s="505"/>
      <c r="P1" s="505"/>
      <c r="Q1" s="505"/>
      <c r="R1" s="505"/>
      <c r="S1" s="505"/>
      <c r="T1" s="506"/>
      <c r="U1" s="490" t="s">
        <v>19</v>
      </c>
      <c r="V1" s="490"/>
      <c r="W1" s="490"/>
      <c r="X1" s="490"/>
      <c r="Y1" s="490"/>
      <c r="Z1" s="490"/>
      <c r="AA1" s="490"/>
      <c r="AB1" s="491"/>
      <c r="AC1" s="492"/>
      <c r="AD1" s="60"/>
      <c r="AE1" s="417" t="s">
        <v>60</v>
      </c>
    </row>
    <row r="2" spans="2:31" x14ac:dyDescent="0.3">
      <c r="B2" s="494"/>
      <c r="C2" s="497"/>
      <c r="D2" s="500"/>
      <c r="E2" s="479"/>
      <c r="F2" s="479"/>
      <c r="G2" s="480"/>
      <c r="H2" s="481"/>
      <c r="I2" s="479"/>
      <c r="J2" s="481"/>
      <c r="K2" s="423" t="s">
        <v>1</v>
      </c>
      <c r="L2" s="424"/>
      <c r="M2" s="423" t="s">
        <v>4</v>
      </c>
      <c r="N2" s="424"/>
      <c r="O2" s="502" t="s">
        <v>58</v>
      </c>
      <c r="P2" s="503"/>
      <c r="Q2" s="423" t="s">
        <v>5</v>
      </c>
      <c r="R2" s="424"/>
      <c r="S2" s="502" t="s">
        <v>57</v>
      </c>
      <c r="T2" s="503"/>
      <c r="U2" s="423" t="s">
        <v>16</v>
      </c>
      <c r="V2" s="504"/>
      <c r="W2" s="424"/>
      <c r="X2" s="423" t="s">
        <v>17</v>
      </c>
      <c r="Y2" s="504"/>
      <c r="Z2" s="424"/>
      <c r="AA2" s="423" t="s">
        <v>18</v>
      </c>
      <c r="AB2" s="424"/>
      <c r="AC2" s="507" t="s">
        <v>20</v>
      </c>
      <c r="AD2" s="61"/>
      <c r="AE2" s="417"/>
    </row>
    <row r="3" spans="2:31" ht="14" thickBot="1" x14ac:dyDescent="0.35">
      <c r="B3" s="495"/>
      <c r="C3" s="498"/>
      <c r="D3" s="501"/>
      <c r="E3" s="425"/>
      <c r="F3" s="425"/>
      <c r="G3" s="482"/>
      <c r="H3" s="426"/>
      <c r="I3" s="425"/>
      <c r="J3" s="426"/>
      <c r="K3" s="425"/>
      <c r="L3" s="426"/>
      <c r="M3" s="425"/>
      <c r="N3" s="426"/>
      <c r="O3" s="509" t="s">
        <v>55</v>
      </c>
      <c r="P3" s="510"/>
      <c r="Q3" s="425"/>
      <c r="R3" s="426"/>
      <c r="S3" s="509" t="s">
        <v>56</v>
      </c>
      <c r="T3" s="510"/>
      <c r="U3" s="425"/>
      <c r="V3" s="482"/>
      <c r="W3" s="426"/>
      <c r="X3" s="425"/>
      <c r="Y3" s="482"/>
      <c r="Z3" s="426"/>
      <c r="AA3" s="425"/>
      <c r="AB3" s="426"/>
      <c r="AC3" s="508"/>
      <c r="AD3" s="62"/>
      <c r="AE3" s="417"/>
    </row>
    <row r="4" spans="2:31" s="167" customFormat="1" ht="6.65" customHeight="1" thickTop="1" x14ac:dyDescent="0.3">
      <c r="B4" s="168"/>
      <c r="C4" s="169"/>
      <c r="D4" s="169"/>
      <c r="E4" s="170"/>
      <c r="F4" s="170"/>
      <c r="G4" s="170"/>
      <c r="H4" s="170"/>
      <c r="I4" s="170"/>
      <c r="J4" s="170"/>
      <c r="K4" s="170"/>
      <c r="L4" s="170"/>
      <c r="M4" s="170"/>
      <c r="N4" s="170"/>
      <c r="O4" s="171"/>
      <c r="P4" s="171"/>
      <c r="Q4" s="170"/>
      <c r="R4" s="173"/>
      <c r="S4" s="174"/>
      <c r="T4" s="174"/>
      <c r="U4" s="173"/>
      <c r="V4" s="173"/>
      <c r="W4" s="173"/>
      <c r="X4" s="173"/>
      <c r="Y4" s="173"/>
      <c r="Z4" s="173"/>
      <c r="AA4" s="173"/>
      <c r="AB4" s="173"/>
      <c r="AC4" s="173"/>
      <c r="AD4" s="170"/>
      <c r="AE4" s="170"/>
    </row>
    <row r="5" spans="2:31" s="14" customFormat="1" ht="41.15" customHeight="1" x14ac:dyDescent="0.3">
      <c r="B5" s="421" t="str">
        <f>IF(様式の説明!$F$8="○","内部監査を実施する場合は本様式ではなく、【様式8-2】負担対象費用実績報告書を提出してください。","")</f>
        <v/>
      </c>
      <c r="C5" s="421"/>
      <c r="D5" s="421"/>
      <c r="E5" s="421"/>
      <c r="F5" s="421"/>
      <c r="G5" s="421"/>
      <c r="H5" s="421"/>
      <c r="I5" s="421"/>
      <c r="J5" s="421"/>
      <c r="K5" s="421"/>
      <c r="L5" s="421"/>
      <c r="M5" s="421"/>
      <c r="N5" s="421"/>
      <c r="O5" s="421"/>
      <c r="P5" s="421"/>
      <c r="Q5" s="418" t="s">
        <v>196</v>
      </c>
      <c r="R5" s="419"/>
      <c r="S5" s="419"/>
      <c r="T5" s="419"/>
      <c r="U5" s="419"/>
      <c r="V5" s="419"/>
      <c r="W5" s="419"/>
      <c r="X5" s="419"/>
      <c r="Y5" s="419"/>
      <c r="Z5" s="419"/>
      <c r="AA5" s="419"/>
      <c r="AB5" s="419"/>
      <c r="AC5" s="420"/>
    </row>
    <row r="6" spans="2:31" ht="15" customHeight="1" x14ac:dyDescent="0.3">
      <c r="B6" s="225" t="str">
        <f>"【様式8-1】　経理様式2　"&amp;様式の説明!C7</f>
        <v>【様式8-1】　経理様式2　※該当するプログラムを選択してください</v>
      </c>
      <c r="C6" s="225"/>
      <c r="D6" s="225"/>
      <c r="E6" s="225"/>
      <c r="F6" s="225"/>
      <c r="G6" s="225"/>
      <c r="H6" s="225"/>
      <c r="AC6" s="58" t="str">
        <f>'【8-1】経理様式１'!N2</f>
        <v>Ver. 2202</v>
      </c>
    </row>
    <row r="7" spans="2:31" ht="18" customHeight="1" x14ac:dyDescent="0.3">
      <c r="B7" s="146" t="s">
        <v>47</v>
      </c>
    </row>
    <row r="8" spans="2:31" ht="7" customHeight="1" thickBot="1" x14ac:dyDescent="0.35">
      <c r="B8" s="59"/>
      <c r="AD8" s="176"/>
      <c r="AE8" s="175"/>
    </row>
    <row r="9" spans="2:31" ht="23.15" customHeight="1" x14ac:dyDescent="0.3">
      <c r="B9" s="429" t="str">
        <f>"受付番号_"&amp;'【8-1】経理様式１'!B14</f>
        <v>受付番号_実施機関</v>
      </c>
      <c r="C9" s="429"/>
      <c r="D9" s="429"/>
      <c r="E9" s="438" t="str">
        <f>'【8-1】経理様式１'!C13&amp;"_"&amp;'【8-1】経理様式１'!C14</f>
        <v>参照シートに情報を貼りつけてください_参照シートに情報を貼りつけてください</v>
      </c>
      <c r="F9" s="438"/>
      <c r="G9" s="438"/>
      <c r="H9" s="438"/>
      <c r="I9" s="438"/>
      <c r="J9" s="438"/>
      <c r="K9" s="438"/>
      <c r="L9" s="438"/>
      <c r="M9" s="438"/>
      <c r="N9" s="438"/>
      <c r="O9" s="438"/>
      <c r="Q9" s="445" t="s">
        <v>34</v>
      </c>
      <c r="R9" s="446"/>
      <c r="S9" s="464" t="s">
        <v>175</v>
      </c>
      <c r="T9" s="464"/>
      <c r="U9" s="437"/>
      <c r="V9" s="436" t="s">
        <v>38</v>
      </c>
      <c r="W9" s="464"/>
      <c r="X9" s="437"/>
      <c r="Y9" s="465" t="s">
        <v>174</v>
      </c>
      <c r="Z9" s="466"/>
      <c r="AA9" s="466"/>
      <c r="AB9" s="436" t="s">
        <v>39</v>
      </c>
      <c r="AC9" s="437"/>
      <c r="AD9" s="67"/>
      <c r="AE9" s="422" t="s">
        <v>178</v>
      </c>
    </row>
    <row r="10" spans="2:31" ht="23.15" customHeight="1" x14ac:dyDescent="0.3">
      <c r="B10" s="429" t="s">
        <v>169</v>
      </c>
      <c r="C10" s="429"/>
      <c r="D10" s="429"/>
      <c r="E10" s="439" t="str">
        <f>'【8-1】経理様式１'!C16</f>
        <v>参照シートに情報を貼りつけてください</v>
      </c>
      <c r="F10" s="439"/>
      <c r="G10" s="439"/>
      <c r="H10" s="439"/>
      <c r="I10" s="439"/>
      <c r="J10" s="439"/>
      <c r="K10" s="439"/>
      <c r="L10" s="439"/>
      <c r="M10" s="439"/>
      <c r="N10" s="439"/>
      <c r="O10" s="439"/>
      <c r="Q10" s="474" t="s">
        <v>1</v>
      </c>
      <c r="R10" s="475"/>
      <c r="S10" s="453">
        <f>'【8-1】経理様式１'!C27</f>
        <v>0</v>
      </c>
      <c r="T10" s="453"/>
      <c r="U10" s="454"/>
      <c r="V10" s="457">
        <f>'【8-1】経理様式１'!C25</f>
        <v>0</v>
      </c>
      <c r="W10" s="453"/>
      <c r="X10" s="454"/>
      <c r="Y10" s="462" t="s">
        <v>172</v>
      </c>
      <c r="Z10" s="463"/>
      <c r="AA10" s="463"/>
      <c r="AB10" s="434">
        <f>IF(Y11="","",IF(V10&gt;S10,0,S10-V10))</f>
        <v>0</v>
      </c>
      <c r="AC10" s="435"/>
      <c r="AD10" s="172"/>
      <c r="AE10" s="422"/>
    </row>
    <row r="11" spans="2:31" ht="23.15" customHeight="1" thickBot="1" x14ac:dyDescent="0.35">
      <c r="K11" s="443" t="str">
        <f>IF(OR(AB11&lt;0,AB12&lt;0),"　※支出額が契約金額を超えています。"&amp;CHAR(10)&amp;  "修正してください。","")</f>
        <v/>
      </c>
      <c r="L11" s="443"/>
      <c r="M11" s="443"/>
      <c r="N11" s="443"/>
      <c r="O11" s="443"/>
      <c r="P11" s="444"/>
      <c r="Q11" s="472" t="s">
        <v>2</v>
      </c>
      <c r="R11" s="473"/>
      <c r="S11" s="451">
        <f>'【8-1】経理様式１'!H27</f>
        <v>0</v>
      </c>
      <c r="T11" s="451"/>
      <c r="U11" s="452"/>
      <c r="V11" s="456">
        <f>'【8-1】経理様式１'!H25</f>
        <v>0</v>
      </c>
      <c r="W11" s="451"/>
      <c r="X11" s="452"/>
      <c r="Y11" s="460">
        <f>IF(V12&gt;S12,"",IF(S10-V10&gt;0,0,IF(V10-S10&gt;V11-S11,V10-S10,S11-V11)))</f>
        <v>0</v>
      </c>
      <c r="Z11" s="461"/>
      <c r="AA11" s="461"/>
      <c r="AB11" s="432">
        <f>IF(Y11="","",S11-V11-Y11)</f>
        <v>0</v>
      </c>
      <c r="AC11" s="433"/>
      <c r="AD11" s="172"/>
      <c r="AE11" s="422"/>
    </row>
    <row r="12" spans="2:31" ht="23.15" customHeight="1" thickTop="1" thickBot="1" x14ac:dyDescent="0.35">
      <c r="B12" s="440" t="s">
        <v>52</v>
      </c>
      <c r="C12" s="441"/>
      <c r="D12" s="442"/>
      <c r="E12" s="447" t="s">
        <v>69</v>
      </c>
      <c r="F12" s="448"/>
      <c r="J12" s="166"/>
      <c r="K12" s="443"/>
      <c r="L12" s="443"/>
      <c r="M12" s="443"/>
      <c r="N12" s="443"/>
      <c r="O12" s="443"/>
      <c r="P12" s="444"/>
      <c r="Q12" s="470" t="s">
        <v>170</v>
      </c>
      <c r="R12" s="471"/>
      <c r="S12" s="449">
        <f>'【8-1】経理様式１'!J27</f>
        <v>0</v>
      </c>
      <c r="T12" s="449"/>
      <c r="U12" s="450"/>
      <c r="V12" s="455">
        <f>'【8-1】経理様式１'!J25</f>
        <v>0</v>
      </c>
      <c r="W12" s="449"/>
      <c r="X12" s="450"/>
      <c r="Y12" s="458" t="s">
        <v>172</v>
      </c>
      <c r="Z12" s="459"/>
      <c r="AA12" s="459"/>
      <c r="AB12" s="430">
        <f>S12-V12</f>
        <v>0</v>
      </c>
      <c r="AC12" s="431"/>
      <c r="AD12" s="68"/>
      <c r="AE12" s="422"/>
    </row>
    <row r="13" spans="2:31" ht="29.15" customHeight="1" thickBot="1" x14ac:dyDescent="0.35">
      <c r="B13" s="148" t="s">
        <v>176</v>
      </c>
      <c r="Q13" s="165" t="s">
        <v>173</v>
      </c>
      <c r="AC13" s="164" t="s">
        <v>10</v>
      </c>
    </row>
    <row r="14" spans="2:31" x14ac:dyDescent="0.3">
      <c r="B14" s="493" t="s">
        <v>11</v>
      </c>
      <c r="C14" s="496" t="s">
        <v>228</v>
      </c>
      <c r="D14" s="499" t="s">
        <v>177</v>
      </c>
      <c r="E14" s="476" t="s">
        <v>12</v>
      </c>
      <c r="F14" s="476" t="s">
        <v>13</v>
      </c>
      <c r="G14" s="477"/>
      <c r="H14" s="478"/>
      <c r="I14" s="476" t="s">
        <v>14</v>
      </c>
      <c r="J14" s="478"/>
      <c r="K14" s="491" t="s">
        <v>15</v>
      </c>
      <c r="L14" s="505"/>
      <c r="M14" s="505"/>
      <c r="N14" s="505"/>
      <c r="O14" s="505"/>
      <c r="P14" s="505"/>
      <c r="Q14" s="505"/>
      <c r="R14" s="505"/>
      <c r="S14" s="505"/>
      <c r="T14" s="506"/>
      <c r="U14" s="490" t="s">
        <v>19</v>
      </c>
      <c r="V14" s="490"/>
      <c r="W14" s="490"/>
      <c r="X14" s="490"/>
      <c r="Y14" s="490"/>
      <c r="Z14" s="490"/>
      <c r="AA14" s="490"/>
      <c r="AB14" s="491"/>
      <c r="AC14" s="492"/>
    </row>
    <row r="15" spans="2:31" x14ac:dyDescent="0.3">
      <c r="B15" s="494"/>
      <c r="C15" s="497"/>
      <c r="D15" s="500"/>
      <c r="E15" s="479"/>
      <c r="F15" s="479"/>
      <c r="G15" s="480"/>
      <c r="H15" s="481"/>
      <c r="I15" s="479"/>
      <c r="J15" s="481"/>
      <c r="K15" s="423" t="s">
        <v>1</v>
      </c>
      <c r="L15" s="424"/>
      <c r="M15" s="423" t="s">
        <v>4</v>
      </c>
      <c r="N15" s="424"/>
      <c r="O15" s="502" t="s">
        <v>58</v>
      </c>
      <c r="P15" s="503"/>
      <c r="Q15" s="423" t="s">
        <v>5</v>
      </c>
      <c r="R15" s="424"/>
      <c r="S15" s="502" t="s">
        <v>57</v>
      </c>
      <c r="T15" s="503"/>
      <c r="U15" s="423" t="s">
        <v>16</v>
      </c>
      <c r="V15" s="504"/>
      <c r="W15" s="424"/>
      <c r="X15" s="423" t="s">
        <v>17</v>
      </c>
      <c r="Y15" s="504"/>
      <c r="Z15" s="424"/>
      <c r="AA15" s="423" t="s">
        <v>18</v>
      </c>
      <c r="AB15" s="424"/>
      <c r="AC15" s="507" t="s">
        <v>20</v>
      </c>
    </row>
    <row r="16" spans="2:31" x14ac:dyDescent="0.3">
      <c r="B16" s="495"/>
      <c r="C16" s="498"/>
      <c r="D16" s="501"/>
      <c r="E16" s="425"/>
      <c r="F16" s="425"/>
      <c r="G16" s="482"/>
      <c r="H16" s="426"/>
      <c r="I16" s="425"/>
      <c r="J16" s="426"/>
      <c r="K16" s="425"/>
      <c r="L16" s="426"/>
      <c r="M16" s="425"/>
      <c r="N16" s="426"/>
      <c r="O16" s="509" t="s">
        <v>55</v>
      </c>
      <c r="P16" s="510"/>
      <c r="Q16" s="425"/>
      <c r="R16" s="426"/>
      <c r="S16" s="509" t="s">
        <v>56</v>
      </c>
      <c r="T16" s="510"/>
      <c r="U16" s="425"/>
      <c r="V16" s="482"/>
      <c r="W16" s="426"/>
      <c r="X16" s="425"/>
      <c r="Y16" s="482"/>
      <c r="Z16" s="426"/>
      <c r="AA16" s="425"/>
      <c r="AB16" s="426"/>
      <c r="AC16" s="508"/>
    </row>
    <row r="17" spans="1:29" ht="24" customHeight="1" x14ac:dyDescent="0.3">
      <c r="B17" s="103">
        <v>1</v>
      </c>
      <c r="C17" s="101"/>
      <c r="D17" s="101"/>
      <c r="E17" s="147"/>
      <c r="F17" s="483"/>
      <c r="G17" s="484"/>
      <c r="H17" s="485"/>
      <c r="I17" s="486" t="str">
        <f>IF(SUM(K17:T17)=0,"",SUM(K17:T17))</f>
        <v/>
      </c>
      <c r="J17" s="487"/>
      <c r="K17" s="488"/>
      <c r="L17" s="489"/>
      <c r="M17" s="488"/>
      <c r="N17" s="489"/>
      <c r="O17" s="488"/>
      <c r="P17" s="489"/>
      <c r="Q17" s="488"/>
      <c r="R17" s="489"/>
      <c r="S17" s="488"/>
      <c r="T17" s="489"/>
      <c r="U17" s="427"/>
      <c r="V17" s="514"/>
      <c r="W17" s="428"/>
      <c r="X17" s="427"/>
      <c r="Y17" s="514"/>
      <c r="Z17" s="428"/>
      <c r="AA17" s="427"/>
      <c r="AB17" s="428"/>
      <c r="AC17" s="102"/>
    </row>
    <row r="18" spans="1:29" ht="24" customHeight="1" x14ac:dyDescent="0.3">
      <c r="B18" s="103">
        <v>2</v>
      </c>
      <c r="C18" s="101"/>
      <c r="D18" s="155"/>
      <c r="E18" s="163"/>
      <c r="F18" s="467"/>
      <c r="G18" s="468"/>
      <c r="H18" s="469"/>
      <c r="I18" s="486" t="str">
        <f t="shared" ref="I18:I19" si="0">IF(SUM(K18:T18)=0,"",SUM(K18:T18))</f>
        <v/>
      </c>
      <c r="J18" s="487"/>
      <c r="K18" s="488"/>
      <c r="L18" s="489"/>
      <c r="M18" s="488"/>
      <c r="N18" s="489"/>
      <c r="O18" s="488"/>
      <c r="P18" s="489"/>
      <c r="Q18" s="488"/>
      <c r="R18" s="489"/>
      <c r="S18" s="488"/>
      <c r="T18" s="489"/>
      <c r="U18" s="511"/>
      <c r="V18" s="512"/>
      <c r="W18" s="513"/>
      <c r="X18" s="511"/>
      <c r="Y18" s="512"/>
      <c r="Z18" s="513"/>
      <c r="AA18" s="427"/>
      <c r="AB18" s="428"/>
      <c r="AC18" s="102"/>
    </row>
    <row r="19" spans="1:29" ht="24" customHeight="1" x14ac:dyDescent="0.3">
      <c r="B19" s="103">
        <v>3</v>
      </c>
      <c r="C19" s="101"/>
      <c r="D19" s="155"/>
      <c r="E19" s="163"/>
      <c r="F19" s="467"/>
      <c r="G19" s="468"/>
      <c r="H19" s="469"/>
      <c r="I19" s="486" t="str">
        <f t="shared" si="0"/>
        <v/>
      </c>
      <c r="J19" s="487"/>
      <c r="K19" s="488"/>
      <c r="L19" s="489"/>
      <c r="M19" s="488"/>
      <c r="N19" s="489"/>
      <c r="O19" s="488"/>
      <c r="P19" s="489"/>
      <c r="Q19" s="488"/>
      <c r="R19" s="489"/>
      <c r="S19" s="488"/>
      <c r="T19" s="489"/>
      <c r="U19" s="511"/>
      <c r="V19" s="512"/>
      <c r="W19" s="513"/>
      <c r="X19" s="511"/>
      <c r="Y19" s="512"/>
      <c r="Z19" s="513"/>
      <c r="AA19" s="427"/>
      <c r="AB19" s="428"/>
      <c r="AC19" s="102"/>
    </row>
    <row r="20" spans="1:29" ht="24" customHeight="1" x14ac:dyDescent="0.3">
      <c r="B20" s="103">
        <v>4</v>
      </c>
      <c r="C20" s="101"/>
      <c r="D20" s="155"/>
      <c r="E20" s="163"/>
      <c r="F20" s="467"/>
      <c r="G20" s="468"/>
      <c r="H20" s="469"/>
      <c r="I20" s="486" t="str">
        <f t="shared" ref="I20:I33" si="1">IF(SUM(K20:T20)=0,"",SUM(K20:T20))</f>
        <v/>
      </c>
      <c r="J20" s="487"/>
      <c r="K20" s="488"/>
      <c r="L20" s="489"/>
      <c r="M20" s="488"/>
      <c r="N20" s="489"/>
      <c r="O20" s="488"/>
      <c r="P20" s="489"/>
      <c r="Q20" s="488"/>
      <c r="R20" s="489"/>
      <c r="S20" s="488"/>
      <c r="T20" s="489"/>
      <c r="U20" s="511"/>
      <c r="V20" s="512"/>
      <c r="W20" s="513"/>
      <c r="X20" s="511"/>
      <c r="Y20" s="512"/>
      <c r="Z20" s="513"/>
      <c r="AA20" s="427"/>
      <c r="AB20" s="428"/>
      <c r="AC20" s="102"/>
    </row>
    <row r="21" spans="1:29" ht="24" customHeight="1" x14ac:dyDescent="0.3">
      <c r="B21" s="103">
        <v>5</v>
      </c>
      <c r="C21" s="101"/>
      <c r="D21" s="155"/>
      <c r="E21" s="163"/>
      <c r="F21" s="467"/>
      <c r="G21" s="468"/>
      <c r="H21" s="469"/>
      <c r="I21" s="486" t="str">
        <f t="shared" si="1"/>
        <v/>
      </c>
      <c r="J21" s="487"/>
      <c r="K21" s="488"/>
      <c r="L21" s="489"/>
      <c r="M21" s="488"/>
      <c r="N21" s="489"/>
      <c r="O21" s="488"/>
      <c r="P21" s="489"/>
      <c r="Q21" s="488"/>
      <c r="R21" s="489"/>
      <c r="S21" s="488"/>
      <c r="T21" s="489"/>
      <c r="U21" s="511"/>
      <c r="V21" s="512"/>
      <c r="W21" s="513"/>
      <c r="X21" s="511"/>
      <c r="Y21" s="512"/>
      <c r="Z21" s="513"/>
      <c r="AA21" s="427"/>
      <c r="AB21" s="428"/>
      <c r="AC21" s="102"/>
    </row>
    <row r="22" spans="1:29" ht="24" customHeight="1" x14ac:dyDescent="0.3">
      <c r="B22" s="103">
        <v>6</v>
      </c>
      <c r="C22" s="101"/>
      <c r="D22" s="155"/>
      <c r="E22" s="163"/>
      <c r="F22" s="467"/>
      <c r="G22" s="468"/>
      <c r="H22" s="469"/>
      <c r="I22" s="486" t="str">
        <f t="shared" si="1"/>
        <v/>
      </c>
      <c r="J22" s="487"/>
      <c r="K22" s="488"/>
      <c r="L22" s="489"/>
      <c r="M22" s="488"/>
      <c r="N22" s="489"/>
      <c r="O22" s="488"/>
      <c r="P22" s="489"/>
      <c r="Q22" s="488"/>
      <c r="R22" s="489"/>
      <c r="S22" s="488"/>
      <c r="T22" s="489"/>
      <c r="U22" s="511"/>
      <c r="V22" s="512"/>
      <c r="W22" s="513"/>
      <c r="X22" s="511"/>
      <c r="Y22" s="512"/>
      <c r="Z22" s="513"/>
      <c r="AA22" s="427"/>
      <c r="AB22" s="428"/>
      <c r="AC22" s="102"/>
    </row>
    <row r="23" spans="1:29" ht="24" customHeight="1" x14ac:dyDescent="0.3">
      <c r="B23" s="103">
        <v>7</v>
      </c>
      <c r="C23" s="101"/>
      <c r="D23" s="155"/>
      <c r="E23" s="163"/>
      <c r="F23" s="467"/>
      <c r="G23" s="468"/>
      <c r="H23" s="469"/>
      <c r="I23" s="486" t="str">
        <f t="shared" si="1"/>
        <v/>
      </c>
      <c r="J23" s="487"/>
      <c r="K23" s="488"/>
      <c r="L23" s="489"/>
      <c r="M23" s="488"/>
      <c r="N23" s="489"/>
      <c r="O23" s="488"/>
      <c r="P23" s="489"/>
      <c r="Q23" s="488"/>
      <c r="R23" s="489"/>
      <c r="S23" s="488"/>
      <c r="T23" s="489"/>
      <c r="U23" s="511"/>
      <c r="V23" s="512"/>
      <c r="W23" s="513"/>
      <c r="X23" s="511"/>
      <c r="Y23" s="512"/>
      <c r="Z23" s="513"/>
      <c r="AA23" s="427"/>
      <c r="AB23" s="428"/>
      <c r="AC23" s="102"/>
    </row>
    <row r="24" spans="1:29" ht="24" customHeight="1" x14ac:dyDescent="0.3">
      <c r="B24" s="103">
        <v>8</v>
      </c>
      <c r="C24" s="101"/>
      <c r="D24" s="155"/>
      <c r="E24" s="163"/>
      <c r="F24" s="467"/>
      <c r="G24" s="468"/>
      <c r="H24" s="469"/>
      <c r="I24" s="486" t="str">
        <f t="shared" si="1"/>
        <v/>
      </c>
      <c r="J24" s="487"/>
      <c r="K24" s="488"/>
      <c r="L24" s="489"/>
      <c r="M24" s="488"/>
      <c r="N24" s="489"/>
      <c r="O24" s="488"/>
      <c r="P24" s="489"/>
      <c r="Q24" s="488"/>
      <c r="R24" s="489"/>
      <c r="S24" s="488"/>
      <c r="T24" s="489"/>
      <c r="U24" s="511"/>
      <c r="V24" s="512"/>
      <c r="W24" s="513"/>
      <c r="X24" s="511"/>
      <c r="Y24" s="512"/>
      <c r="Z24" s="513"/>
      <c r="AA24" s="427"/>
      <c r="AB24" s="428"/>
      <c r="AC24" s="102"/>
    </row>
    <row r="25" spans="1:29" ht="24" customHeight="1" x14ac:dyDescent="0.3">
      <c r="B25" s="103">
        <v>9</v>
      </c>
      <c r="C25" s="101"/>
      <c r="D25" s="155"/>
      <c r="E25" s="163"/>
      <c r="F25" s="467"/>
      <c r="G25" s="468"/>
      <c r="H25" s="469"/>
      <c r="I25" s="486" t="str">
        <f t="shared" si="1"/>
        <v/>
      </c>
      <c r="J25" s="487"/>
      <c r="K25" s="488"/>
      <c r="L25" s="489"/>
      <c r="M25" s="488"/>
      <c r="N25" s="489"/>
      <c r="O25" s="488"/>
      <c r="P25" s="489"/>
      <c r="Q25" s="488"/>
      <c r="R25" s="489"/>
      <c r="S25" s="488"/>
      <c r="T25" s="489"/>
      <c r="U25" s="511"/>
      <c r="V25" s="512"/>
      <c r="W25" s="513"/>
      <c r="X25" s="511"/>
      <c r="Y25" s="512"/>
      <c r="Z25" s="513"/>
      <c r="AA25" s="427"/>
      <c r="AB25" s="428"/>
      <c r="AC25" s="102"/>
    </row>
    <row r="26" spans="1:29" ht="24" customHeight="1" x14ac:dyDescent="0.3">
      <c r="B26" s="103">
        <v>10</v>
      </c>
      <c r="C26" s="101"/>
      <c r="D26" s="155"/>
      <c r="E26" s="163"/>
      <c r="F26" s="467"/>
      <c r="G26" s="468"/>
      <c r="H26" s="469"/>
      <c r="I26" s="486" t="str">
        <f t="shared" si="1"/>
        <v/>
      </c>
      <c r="J26" s="487"/>
      <c r="K26" s="488"/>
      <c r="L26" s="489"/>
      <c r="M26" s="488"/>
      <c r="N26" s="489"/>
      <c r="O26" s="488"/>
      <c r="P26" s="489"/>
      <c r="Q26" s="488"/>
      <c r="R26" s="489"/>
      <c r="S26" s="488"/>
      <c r="T26" s="489"/>
      <c r="U26" s="511"/>
      <c r="V26" s="512"/>
      <c r="W26" s="513"/>
      <c r="X26" s="511"/>
      <c r="Y26" s="512"/>
      <c r="Z26" s="513"/>
      <c r="AA26" s="427"/>
      <c r="AB26" s="428"/>
      <c r="AC26" s="102"/>
    </row>
    <row r="27" spans="1:29" ht="24" customHeight="1" x14ac:dyDescent="0.3">
      <c r="B27" s="103">
        <v>11</v>
      </c>
      <c r="C27" s="101"/>
      <c r="D27" s="155"/>
      <c r="E27" s="163"/>
      <c r="F27" s="467"/>
      <c r="G27" s="468"/>
      <c r="H27" s="469"/>
      <c r="I27" s="486" t="str">
        <f t="shared" si="1"/>
        <v/>
      </c>
      <c r="J27" s="487"/>
      <c r="K27" s="488"/>
      <c r="L27" s="489"/>
      <c r="M27" s="488"/>
      <c r="N27" s="489"/>
      <c r="O27" s="488"/>
      <c r="P27" s="489"/>
      <c r="Q27" s="488"/>
      <c r="R27" s="489"/>
      <c r="S27" s="488"/>
      <c r="T27" s="489"/>
      <c r="U27" s="511"/>
      <c r="V27" s="512"/>
      <c r="W27" s="513"/>
      <c r="X27" s="511"/>
      <c r="Y27" s="512"/>
      <c r="Z27" s="513"/>
      <c r="AA27" s="427"/>
      <c r="AB27" s="428"/>
      <c r="AC27" s="102"/>
    </row>
    <row r="28" spans="1:29" ht="24" customHeight="1" x14ac:dyDescent="0.3">
      <c r="B28" s="103">
        <v>12</v>
      </c>
      <c r="C28" s="101"/>
      <c r="D28" s="155"/>
      <c r="E28" s="163"/>
      <c r="F28" s="467"/>
      <c r="G28" s="468"/>
      <c r="H28" s="469"/>
      <c r="I28" s="486" t="str">
        <f t="shared" si="1"/>
        <v/>
      </c>
      <c r="J28" s="487"/>
      <c r="K28" s="488"/>
      <c r="L28" s="489"/>
      <c r="M28" s="488"/>
      <c r="N28" s="489"/>
      <c r="O28" s="488"/>
      <c r="P28" s="489"/>
      <c r="Q28" s="488"/>
      <c r="R28" s="489"/>
      <c r="S28" s="488"/>
      <c r="T28" s="489"/>
      <c r="U28" s="511"/>
      <c r="V28" s="512"/>
      <c r="W28" s="513"/>
      <c r="X28" s="511"/>
      <c r="Y28" s="512"/>
      <c r="Z28" s="513"/>
      <c r="AA28" s="427"/>
      <c r="AB28" s="428"/>
      <c r="AC28" s="102"/>
    </row>
    <row r="29" spans="1:29" ht="24" customHeight="1" x14ac:dyDescent="0.3">
      <c r="B29" s="103">
        <v>13</v>
      </c>
      <c r="C29" s="101"/>
      <c r="D29" s="155"/>
      <c r="E29" s="163"/>
      <c r="F29" s="467"/>
      <c r="G29" s="468"/>
      <c r="H29" s="469"/>
      <c r="I29" s="486" t="str">
        <f t="shared" si="1"/>
        <v/>
      </c>
      <c r="J29" s="487"/>
      <c r="K29" s="488"/>
      <c r="L29" s="489"/>
      <c r="M29" s="488"/>
      <c r="N29" s="489"/>
      <c r="O29" s="488"/>
      <c r="P29" s="489"/>
      <c r="Q29" s="488"/>
      <c r="R29" s="489"/>
      <c r="S29" s="488"/>
      <c r="T29" s="489"/>
      <c r="U29" s="511"/>
      <c r="V29" s="512"/>
      <c r="W29" s="513"/>
      <c r="X29" s="511"/>
      <c r="Y29" s="512"/>
      <c r="Z29" s="513"/>
      <c r="AA29" s="427"/>
      <c r="AB29" s="428"/>
      <c r="AC29" s="102"/>
    </row>
    <row r="30" spans="1:29" ht="24" customHeight="1" x14ac:dyDescent="0.3">
      <c r="A30" s="63"/>
      <c r="B30" s="103">
        <v>14</v>
      </c>
      <c r="C30" s="101"/>
      <c r="D30" s="155"/>
      <c r="E30" s="163"/>
      <c r="F30" s="467"/>
      <c r="G30" s="468"/>
      <c r="H30" s="469"/>
      <c r="I30" s="486" t="str">
        <f t="shared" si="1"/>
        <v/>
      </c>
      <c r="J30" s="487"/>
      <c r="K30" s="488"/>
      <c r="L30" s="489"/>
      <c r="M30" s="488"/>
      <c r="N30" s="489"/>
      <c r="O30" s="488"/>
      <c r="P30" s="489"/>
      <c r="Q30" s="488"/>
      <c r="R30" s="489"/>
      <c r="S30" s="488"/>
      <c r="T30" s="489"/>
      <c r="U30" s="511"/>
      <c r="V30" s="512"/>
      <c r="W30" s="513"/>
      <c r="X30" s="511"/>
      <c r="Y30" s="512"/>
      <c r="Z30" s="513"/>
      <c r="AA30" s="427"/>
      <c r="AB30" s="428"/>
      <c r="AC30" s="102"/>
    </row>
    <row r="31" spans="1:29" ht="24" customHeight="1" x14ac:dyDescent="0.3">
      <c r="A31" s="63"/>
      <c r="B31" s="103">
        <v>15</v>
      </c>
      <c r="C31" s="101"/>
      <c r="D31" s="155"/>
      <c r="E31" s="163"/>
      <c r="F31" s="467"/>
      <c r="G31" s="468"/>
      <c r="H31" s="469"/>
      <c r="I31" s="486" t="str">
        <f t="shared" si="1"/>
        <v/>
      </c>
      <c r="J31" s="487"/>
      <c r="K31" s="488"/>
      <c r="L31" s="489"/>
      <c r="M31" s="488"/>
      <c r="N31" s="489"/>
      <c r="O31" s="488"/>
      <c r="P31" s="489"/>
      <c r="Q31" s="488"/>
      <c r="R31" s="489"/>
      <c r="S31" s="488"/>
      <c r="T31" s="489"/>
      <c r="U31" s="511"/>
      <c r="V31" s="512"/>
      <c r="W31" s="513"/>
      <c r="X31" s="511"/>
      <c r="Y31" s="512"/>
      <c r="Z31" s="513"/>
      <c r="AA31" s="427"/>
      <c r="AB31" s="428"/>
      <c r="AC31" s="102"/>
    </row>
    <row r="32" spans="1:29" ht="24" customHeight="1" x14ac:dyDescent="0.3">
      <c r="A32" s="63"/>
      <c r="B32" s="103">
        <v>16</v>
      </c>
      <c r="C32" s="101"/>
      <c r="D32" s="155"/>
      <c r="E32" s="163"/>
      <c r="F32" s="467"/>
      <c r="G32" s="468"/>
      <c r="H32" s="469"/>
      <c r="I32" s="486" t="str">
        <f t="shared" si="1"/>
        <v/>
      </c>
      <c r="J32" s="487"/>
      <c r="K32" s="488"/>
      <c r="L32" s="489"/>
      <c r="M32" s="488"/>
      <c r="N32" s="489"/>
      <c r="O32" s="488"/>
      <c r="P32" s="489"/>
      <c r="Q32" s="488"/>
      <c r="R32" s="489"/>
      <c r="S32" s="488"/>
      <c r="T32" s="489"/>
      <c r="U32" s="511"/>
      <c r="V32" s="512"/>
      <c r="W32" s="513"/>
      <c r="X32" s="511"/>
      <c r="Y32" s="512"/>
      <c r="Z32" s="513"/>
      <c r="AA32" s="427"/>
      <c r="AB32" s="428"/>
      <c r="AC32" s="102"/>
    </row>
    <row r="33" spans="1:29" ht="24" customHeight="1" x14ac:dyDescent="0.3">
      <c r="A33" s="63"/>
      <c r="B33" s="103">
        <v>17</v>
      </c>
      <c r="C33" s="101"/>
      <c r="D33" s="155"/>
      <c r="E33" s="163"/>
      <c r="F33" s="467"/>
      <c r="G33" s="468"/>
      <c r="H33" s="469"/>
      <c r="I33" s="486" t="str">
        <f t="shared" si="1"/>
        <v/>
      </c>
      <c r="J33" s="487"/>
      <c r="K33" s="488"/>
      <c r="L33" s="489"/>
      <c r="M33" s="488"/>
      <c r="N33" s="489"/>
      <c r="O33" s="488"/>
      <c r="P33" s="489"/>
      <c r="Q33" s="488"/>
      <c r="R33" s="489"/>
      <c r="S33" s="488"/>
      <c r="T33" s="489"/>
      <c r="U33" s="511"/>
      <c r="V33" s="512"/>
      <c r="W33" s="513"/>
      <c r="X33" s="511"/>
      <c r="Y33" s="512"/>
      <c r="Z33" s="513"/>
      <c r="AA33" s="427"/>
      <c r="AB33" s="428"/>
      <c r="AC33" s="102"/>
    </row>
    <row r="34" spans="1:29" ht="24" customHeight="1" x14ac:dyDescent="0.3">
      <c r="A34" s="63"/>
      <c r="B34" s="103">
        <v>18</v>
      </c>
      <c r="C34" s="101"/>
      <c r="D34" s="155"/>
      <c r="E34" s="163"/>
      <c r="F34" s="467"/>
      <c r="G34" s="468"/>
      <c r="H34" s="469"/>
      <c r="I34" s="486" t="str">
        <f t="shared" ref="I34:I96" si="2">IF(SUM(K34:T34)=0,"",SUM(K34:T34))</f>
        <v/>
      </c>
      <c r="J34" s="487"/>
      <c r="K34" s="488"/>
      <c r="L34" s="489"/>
      <c r="M34" s="488"/>
      <c r="N34" s="489"/>
      <c r="O34" s="488"/>
      <c r="P34" s="489"/>
      <c r="Q34" s="488"/>
      <c r="R34" s="489"/>
      <c r="S34" s="488"/>
      <c r="T34" s="489"/>
      <c r="U34" s="511"/>
      <c r="V34" s="512"/>
      <c r="W34" s="513"/>
      <c r="X34" s="511"/>
      <c r="Y34" s="512"/>
      <c r="Z34" s="513"/>
      <c r="AA34" s="427"/>
      <c r="AB34" s="428"/>
      <c r="AC34" s="102"/>
    </row>
    <row r="35" spans="1:29" ht="24" hidden="1" customHeight="1" x14ac:dyDescent="0.3">
      <c r="A35" s="63"/>
      <c r="B35" s="103">
        <v>19</v>
      </c>
      <c r="C35" s="101"/>
      <c r="D35" s="155"/>
      <c r="E35" s="163"/>
      <c r="F35" s="467"/>
      <c r="G35" s="468"/>
      <c r="H35" s="469"/>
      <c r="I35" s="486" t="str">
        <f t="shared" si="2"/>
        <v/>
      </c>
      <c r="J35" s="487"/>
      <c r="K35" s="488"/>
      <c r="L35" s="489"/>
      <c r="M35" s="488"/>
      <c r="N35" s="489"/>
      <c r="O35" s="488"/>
      <c r="P35" s="489"/>
      <c r="Q35" s="488"/>
      <c r="R35" s="489"/>
      <c r="S35" s="488"/>
      <c r="T35" s="489"/>
      <c r="U35" s="511"/>
      <c r="V35" s="512"/>
      <c r="W35" s="513"/>
      <c r="X35" s="511"/>
      <c r="Y35" s="512"/>
      <c r="Z35" s="513"/>
      <c r="AA35" s="427"/>
      <c r="AB35" s="428"/>
      <c r="AC35" s="102"/>
    </row>
    <row r="36" spans="1:29" ht="24" hidden="1" customHeight="1" x14ac:dyDescent="0.3">
      <c r="A36" s="63"/>
      <c r="B36" s="103">
        <v>20</v>
      </c>
      <c r="C36" s="101"/>
      <c r="D36" s="155"/>
      <c r="E36" s="163"/>
      <c r="F36" s="467"/>
      <c r="G36" s="468"/>
      <c r="H36" s="469"/>
      <c r="I36" s="486" t="str">
        <f t="shared" si="2"/>
        <v/>
      </c>
      <c r="J36" s="487"/>
      <c r="K36" s="488"/>
      <c r="L36" s="489"/>
      <c r="M36" s="488"/>
      <c r="N36" s="489"/>
      <c r="O36" s="488"/>
      <c r="P36" s="489"/>
      <c r="Q36" s="488"/>
      <c r="R36" s="489"/>
      <c r="S36" s="488"/>
      <c r="T36" s="489"/>
      <c r="U36" s="511"/>
      <c r="V36" s="512"/>
      <c r="W36" s="513"/>
      <c r="X36" s="511"/>
      <c r="Y36" s="512"/>
      <c r="Z36" s="513"/>
      <c r="AA36" s="427"/>
      <c r="AB36" s="428"/>
      <c r="AC36" s="102"/>
    </row>
    <row r="37" spans="1:29" ht="24" hidden="1" customHeight="1" x14ac:dyDescent="0.3">
      <c r="A37" s="63"/>
      <c r="B37" s="103">
        <v>21</v>
      </c>
      <c r="C37" s="101"/>
      <c r="D37" s="155"/>
      <c r="E37" s="163"/>
      <c r="F37" s="467"/>
      <c r="G37" s="468"/>
      <c r="H37" s="469"/>
      <c r="I37" s="486" t="str">
        <f t="shared" si="2"/>
        <v/>
      </c>
      <c r="J37" s="487"/>
      <c r="K37" s="488"/>
      <c r="L37" s="489"/>
      <c r="M37" s="488"/>
      <c r="N37" s="489"/>
      <c r="O37" s="488"/>
      <c r="P37" s="489"/>
      <c r="Q37" s="488"/>
      <c r="R37" s="489"/>
      <c r="S37" s="488"/>
      <c r="T37" s="489"/>
      <c r="U37" s="511"/>
      <c r="V37" s="512"/>
      <c r="W37" s="513"/>
      <c r="X37" s="511"/>
      <c r="Y37" s="512"/>
      <c r="Z37" s="513"/>
      <c r="AA37" s="427"/>
      <c r="AB37" s="428"/>
      <c r="AC37" s="102"/>
    </row>
    <row r="38" spans="1:29" ht="24" hidden="1" customHeight="1" x14ac:dyDescent="0.3">
      <c r="A38" s="63"/>
      <c r="B38" s="103">
        <v>22</v>
      </c>
      <c r="C38" s="101"/>
      <c r="D38" s="155"/>
      <c r="E38" s="163"/>
      <c r="F38" s="467"/>
      <c r="G38" s="468"/>
      <c r="H38" s="469"/>
      <c r="I38" s="486" t="str">
        <f t="shared" si="2"/>
        <v/>
      </c>
      <c r="J38" s="487"/>
      <c r="K38" s="488"/>
      <c r="L38" s="489"/>
      <c r="M38" s="488"/>
      <c r="N38" s="489"/>
      <c r="O38" s="488"/>
      <c r="P38" s="489"/>
      <c r="Q38" s="488"/>
      <c r="R38" s="489"/>
      <c r="S38" s="488"/>
      <c r="T38" s="489"/>
      <c r="U38" s="511"/>
      <c r="V38" s="512"/>
      <c r="W38" s="513"/>
      <c r="X38" s="511"/>
      <c r="Y38" s="512"/>
      <c r="Z38" s="513"/>
      <c r="AA38" s="427"/>
      <c r="AB38" s="428"/>
      <c r="AC38" s="102"/>
    </row>
    <row r="39" spans="1:29" ht="24" hidden="1" customHeight="1" x14ac:dyDescent="0.3">
      <c r="A39" s="63"/>
      <c r="B39" s="103">
        <v>23</v>
      </c>
      <c r="C39" s="101"/>
      <c r="D39" s="155"/>
      <c r="E39" s="163"/>
      <c r="F39" s="467"/>
      <c r="G39" s="468"/>
      <c r="H39" s="469"/>
      <c r="I39" s="486" t="str">
        <f t="shared" si="2"/>
        <v/>
      </c>
      <c r="J39" s="487"/>
      <c r="K39" s="488"/>
      <c r="L39" s="489"/>
      <c r="M39" s="488"/>
      <c r="N39" s="489"/>
      <c r="O39" s="488"/>
      <c r="P39" s="489"/>
      <c r="Q39" s="488"/>
      <c r="R39" s="489"/>
      <c r="S39" s="488"/>
      <c r="T39" s="489"/>
      <c r="U39" s="511"/>
      <c r="V39" s="512"/>
      <c r="W39" s="513"/>
      <c r="X39" s="511"/>
      <c r="Y39" s="512"/>
      <c r="Z39" s="513"/>
      <c r="AA39" s="427"/>
      <c r="AB39" s="428"/>
      <c r="AC39" s="102"/>
    </row>
    <row r="40" spans="1:29" ht="24" hidden="1" customHeight="1" x14ac:dyDescent="0.3">
      <c r="A40" s="63"/>
      <c r="B40" s="103">
        <v>24</v>
      </c>
      <c r="C40" s="101"/>
      <c r="D40" s="155"/>
      <c r="E40" s="163"/>
      <c r="F40" s="467"/>
      <c r="G40" s="468"/>
      <c r="H40" s="469"/>
      <c r="I40" s="486" t="str">
        <f t="shared" si="2"/>
        <v/>
      </c>
      <c r="J40" s="487"/>
      <c r="K40" s="488"/>
      <c r="L40" s="489"/>
      <c r="M40" s="488"/>
      <c r="N40" s="489"/>
      <c r="O40" s="488"/>
      <c r="P40" s="489"/>
      <c r="Q40" s="488"/>
      <c r="R40" s="489"/>
      <c r="S40" s="488"/>
      <c r="T40" s="489"/>
      <c r="U40" s="511"/>
      <c r="V40" s="512"/>
      <c r="W40" s="513"/>
      <c r="X40" s="511"/>
      <c r="Y40" s="512"/>
      <c r="Z40" s="513"/>
      <c r="AA40" s="427"/>
      <c r="AB40" s="428"/>
      <c r="AC40" s="102"/>
    </row>
    <row r="41" spans="1:29" ht="24" hidden="1" customHeight="1" x14ac:dyDescent="0.3">
      <c r="A41" s="63"/>
      <c r="B41" s="103">
        <v>25</v>
      </c>
      <c r="C41" s="101"/>
      <c r="D41" s="155"/>
      <c r="E41" s="163"/>
      <c r="F41" s="467"/>
      <c r="G41" s="468"/>
      <c r="H41" s="469"/>
      <c r="I41" s="486" t="str">
        <f t="shared" si="2"/>
        <v/>
      </c>
      <c r="J41" s="487"/>
      <c r="K41" s="488"/>
      <c r="L41" s="489"/>
      <c r="M41" s="488"/>
      <c r="N41" s="489"/>
      <c r="O41" s="488"/>
      <c r="P41" s="489"/>
      <c r="Q41" s="488"/>
      <c r="R41" s="489"/>
      <c r="S41" s="488"/>
      <c r="T41" s="489"/>
      <c r="U41" s="511"/>
      <c r="V41" s="512"/>
      <c r="W41" s="513"/>
      <c r="X41" s="511"/>
      <c r="Y41" s="512"/>
      <c r="Z41" s="513"/>
      <c r="AA41" s="427"/>
      <c r="AB41" s="428"/>
      <c r="AC41" s="102"/>
    </row>
    <row r="42" spans="1:29" ht="24" hidden="1" customHeight="1" x14ac:dyDescent="0.3">
      <c r="A42" s="63"/>
      <c r="B42" s="103">
        <v>26</v>
      </c>
      <c r="C42" s="101"/>
      <c r="D42" s="155"/>
      <c r="E42" s="163"/>
      <c r="F42" s="467"/>
      <c r="G42" s="468"/>
      <c r="H42" s="469"/>
      <c r="I42" s="486" t="str">
        <f t="shared" si="2"/>
        <v/>
      </c>
      <c r="J42" s="487"/>
      <c r="K42" s="488"/>
      <c r="L42" s="489"/>
      <c r="M42" s="488"/>
      <c r="N42" s="489"/>
      <c r="O42" s="488"/>
      <c r="P42" s="489"/>
      <c r="Q42" s="488"/>
      <c r="R42" s="489"/>
      <c r="S42" s="488"/>
      <c r="T42" s="489"/>
      <c r="U42" s="511"/>
      <c r="V42" s="512"/>
      <c r="W42" s="513"/>
      <c r="X42" s="511"/>
      <c r="Y42" s="512"/>
      <c r="Z42" s="513"/>
      <c r="AA42" s="427"/>
      <c r="AB42" s="428"/>
      <c r="AC42" s="102"/>
    </row>
    <row r="43" spans="1:29" ht="24" hidden="1" customHeight="1" x14ac:dyDescent="0.3">
      <c r="A43" s="63"/>
      <c r="B43" s="103">
        <v>27</v>
      </c>
      <c r="C43" s="101"/>
      <c r="D43" s="155"/>
      <c r="E43" s="163"/>
      <c r="F43" s="467"/>
      <c r="G43" s="468"/>
      <c r="H43" s="469"/>
      <c r="I43" s="486" t="str">
        <f t="shared" si="2"/>
        <v/>
      </c>
      <c r="J43" s="487"/>
      <c r="K43" s="488"/>
      <c r="L43" s="489"/>
      <c r="M43" s="488"/>
      <c r="N43" s="489"/>
      <c r="O43" s="488"/>
      <c r="P43" s="489"/>
      <c r="Q43" s="488"/>
      <c r="R43" s="489"/>
      <c r="S43" s="488"/>
      <c r="T43" s="489"/>
      <c r="U43" s="511"/>
      <c r="V43" s="512"/>
      <c r="W43" s="513"/>
      <c r="X43" s="511"/>
      <c r="Y43" s="512"/>
      <c r="Z43" s="513"/>
      <c r="AA43" s="427"/>
      <c r="AB43" s="428"/>
      <c r="AC43" s="102"/>
    </row>
    <row r="44" spans="1:29" ht="24" hidden="1" customHeight="1" x14ac:dyDescent="0.3">
      <c r="A44" s="63"/>
      <c r="B44" s="103">
        <v>28</v>
      </c>
      <c r="C44" s="101"/>
      <c r="D44" s="155"/>
      <c r="E44" s="163"/>
      <c r="F44" s="467"/>
      <c r="G44" s="468"/>
      <c r="H44" s="469"/>
      <c r="I44" s="486" t="str">
        <f t="shared" si="2"/>
        <v/>
      </c>
      <c r="J44" s="487"/>
      <c r="K44" s="488"/>
      <c r="L44" s="489"/>
      <c r="M44" s="488"/>
      <c r="N44" s="489"/>
      <c r="O44" s="488"/>
      <c r="P44" s="489"/>
      <c r="Q44" s="488"/>
      <c r="R44" s="489"/>
      <c r="S44" s="488"/>
      <c r="T44" s="489"/>
      <c r="U44" s="511"/>
      <c r="V44" s="512"/>
      <c r="W44" s="513"/>
      <c r="X44" s="511"/>
      <c r="Y44" s="512"/>
      <c r="Z44" s="513"/>
      <c r="AA44" s="427"/>
      <c r="AB44" s="428"/>
      <c r="AC44" s="102"/>
    </row>
    <row r="45" spans="1:29" ht="24" hidden="1" customHeight="1" x14ac:dyDescent="0.3">
      <c r="A45" s="63"/>
      <c r="B45" s="103">
        <v>29</v>
      </c>
      <c r="C45" s="101"/>
      <c r="D45" s="155"/>
      <c r="E45" s="163"/>
      <c r="F45" s="467"/>
      <c r="G45" s="468"/>
      <c r="H45" s="469"/>
      <c r="I45" s="486" t="str">
        <f t="shared" si="2"/>
        <v/>
      </c>
      <c r="J45" s="487"/>
      <c r="K45" s="488"/>
      <c r="L45" s="489"/>
      <c r="M45" s="488"/>
      <c r="N45" s="489"/>
      <c r="O45" s="488"/>
      <c r="P45" s="489"/>
      <c r="Q45" s="488"/>
      <c r="R45" s="489"/>
      <c r="S45" s="488"/>
      <c r="T45" s="489"/>
      <c r="U45" s="511"/>
      <c r="V45" s="512"/>
      <c r="W45" s="513"/>
      <c r="X45" s="511"/>
      <c r="Y45" s="512"/>
      <c r="Z45" s="513"/>
      <c r="AA45" s="427"/>
      <c r="AB45" s="428"/>
      <c r="AC45" s="102"/>
    </row>
    <row r="46" spans="1:29" ht="24" hidden="1" customHeight="1" x14ac:dyDescent="0.3">
      <c r="A46" s="63"/>
      <c r="B46" s="103">
        <v>30</v>
      </c>
      <c r="C46" s="101"/>
      <c r="D46" s="155"/>
      <c r="E46" s="163"/>
      <c r="F46" s="467"/>
      <c r="G46" s="468"/>
      <c r="H46" s="469"/>
      <c r="I46" s="486" t="str">
        <f t="shared" si="2"/>
        <v/>
      </c>
      <c r="J46" s="487"/>
      <c r="K46" s="488"/>
      <c r="L46" s="489"/>
      <c r="M46" s="488"/>
      <c r="N46" s="489"/>
      <c r="O46" s="488"/>
      <c r="P46" s="489"/>
      <c r="Q46" s="488"/>
      <c r="R46" s="489"/>
      <c r="S46" s="488"/>
      <c r="T46" s="489"/>
      <c r="U46" s="511"/>
      <c r="V46" s="512"/>
      <c r="W46" s="513"/>
      <c r="X46" s="511"/>
      <c r="Y46" s="512"/>
      <c r="Z46" s="513"/>
      <c r="AA46" s="427"/>
      <c r="AB46" s="428"/>
      <c r="AC46" s="102"/>
    </row>
    <row r="47" spans="1:29" ht="24" hidden="1" customHeight="1" x14ac:dyDescent="0.3">
      <c r="A47" s="63"/>
      <c r="B47" s="103">
        <v>31</v>
      </c>
      <c r="C47" s="101"/>
      <c r="D47" s="155"/>
      <c r="E47" s="163"/>
      <c r="F47" s="467"/>
      <c r="G47" s="468"/>
      <c r="H47" s="469"/>
      <c r="I47" s="486" t="str">
        <f t="shared" si="2"/>
        <v/>
      </c>
      <c r="J47" s="487"/>
      <c r="K47" s="488"/>
      <c r="L47" s="489"/>
      <c r="M47" s="488"/>
      <c r="N47" s="489"/>
      <c r="O47" s="488"/>
      <c r="P47" s="489"/>
      <c r="Q47" s="488"/>
      <c r="R47" s="489"/>
      <c r="S47" s="488"/>
      <c r="T47" s="489"/>
      <c r="U47" s="511"/>
      <c r="V47" s="512"/>
      <c r="W47" s="513"/>
      <c r="X47" s="511"/>
      <c r="Y47" s="512"/>
      <c r="Z47" s="513"/>
      <c r="AA47" s="427"/>
      <c r="AB47" s="428"/>
      <c r="AC47" s="102"/>
    </row>
    <row r="48" spans="1:29" ht="24" hidden="1" customHeight="1" x14ac:dyDescent="0.3">
      <c r="A48" s="63"/>
      <c r="B48" s="103">
        <v>32</v>
      </c>
      <c r="C48" s="101"/>
      <c r="D48" s="155"/>
      <c r="E48" s="163"/>
      <c r="F48" s="467"/>
      <c r="G48" s="468"/>
      <c r="H48" s="469"/>
      <c r="I48" s="486" t="str">
        <f t="shared" si="2"/>
        <v/>
      </c>
      <c r="J48" s="487"/>
      <c r="K48" s="488"/>
      <c r="L48" s="489"/>
      <c r="M48" s="488"/>
      <c r="N48" s="489"/>
      <c r="O48" s="488"/>
      <c r="P48" s="489"/>
      <c r="Q48" s="488"/>
      <c r="R48" s="489"/>
      <c r="S48" s="488"/>
      <c r="T48" s="489"/>
      <c r="U48" s="511"/>
      <c r="V48" s="512"/>
      <c r="W48" s="513"/>
      <c r="X48" s="511"/>
      <c r="Y48" s="512"/>
      <c r="Z48" s="513"/>
      <c r="AA48" s="427"/>
      <c r="AB48" s="428"/>
      <c r="AC48" s="102"/>
    </row>
    <row r="49" spans="1:29" ht="24" hidden="1" customHeight="1" x14ac:dyDescent="0.3">
      <c r="A49" s="63"/>
      <c r="B49" s="103">
        <v>33</v>
      </c>
      <c r="C49" s="101"/>
      <c r="D49" s="155"/>
      <c r="E49" s="163"/>
      <c r="F49" s="467"/>
      <c r="G49" s="468"/>
      <c r="H49" s="469"/>
      <c r="I49" s="486" t="str">
        <f t="shared" si="2"/>
        <v/>
      </c>
      <c r="J49" s="487"/>
      <c r="K49" s="488"/>
      <c r="L49" s="489"/>
      <c r="M49" s="488"/>
      <c r="N49" s="489"/>
      <c r="O49" s="488"/>
      <c r="P49" s="489"/>
      <c r="Q49" s="488"/>
      <c r="R49" s="489"/>
      <c r="S49" s="488"/>
      <c r="T49" s="489"/>
      <c r="U49" s="511"/>
      <c r="V49" s="512"/>
      <c r="W49" s="513"/>
      <c r="X49" s="511"/>
      <c r="Y49" s="512"/>
      <c r="Z49" s="513"/>
      <c r="AA49" s="427"/>
      <c r="AB49" s="428"/>
      <c r="AC49" s="102"/>
    </row>
    <row r="50" spans="1:29" ht="24" hidden="1" customHeight="1" x14ac:dyDescent="0.3">
      <c r="A50" s="63"/>
      <c r="B50" s="103">
        <v>34</v>
      </c>
      <c r="C50" s="101"/>
      <c r="D50" s="155"/>
      <c r="E50" s="163"/>
      <c r="F50" s="467"/>
      <c r="G50" s="468"/>
      <c r="H50" s="469"/>
      <c r="I50" s="486" t="str">
        <f t="shared" si="2"/>
        <v/>
      </c>
      <c r="J50" s="487"/>
      <c r="K50" s="488"/>
      <c r="L50" s="489"/>
      <c r="M50" s="488"/>
      <c r="N50" s="489"/>
      <c r="O50" s="488"/>
      <c r="P50" s="489"/>
      <c r="Q50" s="488"/>
      <c r="R50" s="489"/>
      <c r="S50" s="488"/>
      <c r="T50" s="489"/>
      <c r="U50" s="511"/>
      <c r="V50" s="512"/>
      <c r="W50" s="513"/>
      <c r="X50" s="511"/>
      <c r="Y50" s="512"/>
      <c r="Z50" s="513"/>
      <c r="AA50" s="427"/>
      <c r="AB50" s="428"/>
      <c r="AC50" s="102"/>
    </row>
    <row r="51" spans="1:29" ht="24" hidden="1" customHeight="1" x14ac:dyDescent="0.3">
      <c r="A51" s="63"/>
      <c r="B51" s="103">
        <v>35</v>
      </c>
      <c r="C51" s="101"/>
      <c r="D51" s="155"/>
      <c r="E51" s="163"/>
      <c r="F51" s="467"/>
      <c r="G51" s="468"/>
      <c r="H51" s="469"/>
      <c r="I51" s="486" t="str">
        <f t="shared" si="2"/>
        <v/>
      </c>
      <c r="J51" s="487"/>
      <c r="K51" s="488"/>
      <c r="L51" s="489"/>
      <c r="M51" s="488"/>
      <c r="N51" s="489"/>
      <c r="O51" s="488"/>
      <c r="P51" s="489"/>
      <c r="Q51" s="488"/>
      <c r="R51" s="489"/>
      <c r="S51" s="488"/>
      <c r="T51" s="489"/>
      <c r="U51" s="511"/>
      <c r="V51" s="512"/>
      <c r="W51" s="513"/>
      <c r="X51" s="511"/>
      <c r="Y51" s="512"/>
      <c r="Z51" s="513"/>
      <c r="AA51" s="427"/>
      <c r="AB51" s="428"/>
      <c r="AC51" s="102"/>
    </row>
    <row r="52" spans="1:29" ht="24" hidden="1" customHeight="1" x14ac:dyDescent="0.3">
      <c r="A52" s="63"/>
      <c r="B52" s="103">
        <v>36</v>
      </c>
      <c r="C52" s="101"/>
      <c r="D52" s="155"/>
      <c r="E52" s="163"/>
      <c r="F52" s="467"/>
      <c r="G52" s="468"/>
      <c r="H52" s="469"/>
      <c r="I52" s="486" t="str">
        <f t="shared" si="2"/>
        <v/>
      </c>
      <c r="J52" s="487"/>
      <c r="K52" s="488"/>
      <c r="L52" s="489"/>
      <c r="M52" s="488"/>
      <c r="N52" s="489"/>
      <c r="O52" s="488"/>
      <c r="P52" s="489"/>
      <c r="Q52" s="488"/>
      <c r="R52" s="489"/>
      <c r="S52" s="488"/>
      <c r="T52" s="489"/>
      <c r="U52" s="511"/>
      <c r="V52" s="512"/>
      <c r="W52" s="513"/>
      <c r="X52" s="511"/>
      <c r="Y52" s="512"/>
      <c r="Z52" s="513"/>
      <c r="AA52" s="427"/>
      <c r="AB52" s="428"/>
      <c r="AC52" s="102"/>
    </row>
    <row r="53" spans="1:29" ht="24" hidden="1" customHeight="1" x14ac:dyDescent="0.3">
      <c r="A53" s="63"/>
      <c r="B53" s="103">
        <v>37</v>
      </c>
      <c r="C53" s="101"/>
      <c r="D53" s="155"/>
      <c r="E53" s="163"/>
      <c r="F53" s="467"/>
      <c r="G53" s="468"/>
      <c r="H53" s="469"/>
      <c r="I53" s="486" t="str">
        <f t="shared" si="2"/>
        <v/>
      </c>
      <c r="J53" s="487"/>
      <c r="K53" s="488"/>
      <c r="L53" s="489"/>
      <c r="M53" s="488"/>
      <c r="N53" s="489"/>
      <c r="O53" s="488"/>
      <c r="P53" s="489"/>
      <c r="Q53" s="488"/>
      <c r="R53" s="489"/>
      <c r="S53" s="488"/>
      <c r="T53" s="489"/>
      <c r="U53" s="511"/>
      <c r="V53" s="512"/>
      <c r="W53" s="513"/>
      <c r="X53" s="511"/>
      <c r="Y53" s="512"/>
      <c r="Z53" s="513"/>
      <c r="AA53" s="427"/>
      <c r="AB53" s="428"/>
      <c r="AC53" s="102"/>
    </row>
    <row r="54" spans="1:29" ht="24" hidden="1" customHeight="1" x14ac:dyDescent="0.3">
      <c r="A54" s="63"/>
      <c r="B54" s="103">
        <v>38</v>
      </c>
      <c r="C54" s="101"/>
      <c r="D54" s="155"/>
      <c r="E54" s="163"/>
      <c r="F54" s="467"/>
      <c r="G54" s="468"/>
      <c r="H54" s="469"/>
      <c r="I54" s="486" t="str">
        <f t="shared" si="2"/>
        <v/>
      </c>
      <c r="J54" s="487"/>
      <c r="K54" s="488"/>
      <c r="L54" s="489"/>
      <c r="M54" s="488"/>
      <c r="N54" s="489"/>
      <c r="O54" s="488"/>
      <c r="P54" s="489"/>
      <c r="Q54" s="488"/>
      <c r="R54" s="489"/>
      <c r="S54" s="488"/>
      <c r="T54" s="489"/>
      <c r="U54" s="511"/>
      <c r="V54" s="512"/>
      <c r="W54" s="513"/>
      <c r="X54" s="511"/>
      <c r="Y54" s="512"/>
      <c r="Z54" s="513"/>
      <c r="AA54" s="427"/>
      <c r="AB54" s="428"/>
      <c r="AC54" s="102"/>
    </row>
    <row r="55" spans="1:29" ht="24" hidden="1" customHeight="1" x14ac:dyDescent="0.3">
      <c r="A55" s="63"/>
      <c r="B55" s="103">
        <v>39</v>
      </c>
      <c r="C55" s="101"/>
      <c r="D55" s="155"/>
      <c r="E55" s="163"/>
      <c r="F55" s="467"/>
      <c r="G55" s="468"/>
      <c r="H55" s="469"/>
      <c r="I55" s="486" t="str">
        <f t="shared" si="2"/>
        <v/>
      </c>
      <c r="J55" s="487"/>
      <c r="K55" s="488"/>
      <c r="L55" s="489"/>
      <c r="M55" s="488"/>
      <c r="N55" s="489"/>
      <c r="O55" s="488"/>
      <c r="P55" s="489"/>
      <c r="Q55" s="488"/>
      <c r="R55" s="489"/>
      <c r="S55" s="488"/>
      <c r="T55" s="489"/>
      <c r="U55" s="511"/>
      <c r="V55" s="512"/>
      <c r="W55" s="513"/>
      <c r="X55" s="511"/>
      <c r="Y55" s="512"/>
      <c r="Z55" s="513"/>
      <c r="AA55" s="427"/>
      <c r="AB55" s="428"/>
      <c r="AC55" s="102"/>
    </row>
    <row r="56" spans="1:29" ht="24" hidden="1" customHeight="1" x14ac:dyDescent="0.3">
      <c r="A56" s="63"/>
      <c r="B56" s="103">
        <v>40</v>
      </c>
      <c r="C56" s="101"/>
      <c r="D56" s="155"/>
      <c r="E56" s="163"/>
      <c r="F56" s="467"/>
      <c r="G56" s="468"/>
      <c r="H56" s="469"/>
      <c r="I56" s="486" t="str">
        <f t="shared" si="2"/>
        <v/>
      </c>
      <c r="J56" s="487"/>
      <c r="K56" s="488"/>
      <c r="L56" s="489"/>
      <c r="M56" s="488"/>
      <c r="N56" s="489"/>
      <c r="O56" s="488"/>
      <c r="P56" s="489"/>
      <c r="Q56" s="488"/>
      <c r="R56" s="489"/>
      <c r="S56" s="488"/>
      <c r="T56" s="489"/>
      <c r="U56" s="511"/>
      <c r="V56" s="512"/>
      <c r="W56" s="513"/>
      <c r="X56" s="511"/>
      <c r="Y56" s="512"/>
      <c r="Z56" s="513"/>
      <c r="AA56" s="427"/>
      <c r="AB56" s="428"/>
      <c r="AC56" s="102"/>
    </row>
    <row r="57" spans="1:29" ht="24" hidden="1" customHeight="1" x14ac:dyDescent="0.3">
      <c r="A57" s="63"/>
      <c r="B57" s="103">
        <v>41</v>
      </c>
      <c r="C57" s="101"/>
      <c r="D57" s="155"/>
      <c r="E57" s="163"/>
      <c r="F57" s="467"/>
      <c r="G57" s="468"/>
      <c r="H57" s="469"/>
      <c r="I57" s="486" t="str">
        <f t="shared" si="2"/>
        <v/>
      </c>
      <c r="J57" s="487"/>
      <c r="K57" s="488"/>
      <c r="L57" s="489"/>
      <c r="M57" s="488"/>
      <c r="N57" s="489"/>
      <c r="O57" s="488"/>
      <c r="P57" s="489"/>
      <c r="Q57" s="488"/>
      <c r="R57" s="489"/>
      <c r="S57" s="488"/>
      <c r="T57" s="489"/>
      <c r="U57" s="511"/>
      <c r="V57" s="512"/>
      <c r="W57" s="513"/>
      <c r="X57" s="511"/>
      <c r="Y57" s="512"/>
      <c r="Z57" s="513"/>
      <c r="AA57" s="427"/>
      <c r="AB57" s="428"/>
      <c r="AC57" s="102"/>
    </row>
    <row r="58" spans="1:29" ht="24" hidden="1" customHeight="1" x14ac:dyDescent="0.3">
      <c r="A58" s="63"/>
      <c r="B58" s="103">
        <v>42</v>
      </c>
      <c r="C58" s="101"/>
      <c r="D58" s="155"/>
      <c r="E58" s="163"/>
      <c r="F58" s="467"/>
      <c r="G58" s="468"/>
      <c r="H58" s="469"/>
      <c r="I58" s="486" t="str">
        <f t="shared" si="2"/>
        <v/>
      </c>
      <c r="J58" s="487"/>
      <c r="K58" s="488"/>
      <c r="L58" s="489"/>
      <c r="M58" s="488"/>
      <c r="N58" s="489"/>
      <c r="O58" s="488"/>
      <c r="P58" s="489"/>
      <c r="Q58" s="488"/>
      <c r="R58" s="489"/>
      <c r="S58" s="488"/>
      <c r="T58" s="489"/>
      <c r="U58" s="511"/>
      <c r="V58" s="512"/>
      <c r="W58" s="513"/>
      <c r="X58" s="511"/>
      <c r="Y58" s="512"/>
      <c r="Z58" s="513"/>
      <c r="AA58" s="427"/>
      <c r="AB58" s="428"/>
      <c r="AC58" s="102"/>
    </row>
    <row r="59" spans="1:29" ht="24" hidden="1" customHeight="1" x14ac:dyDescent="0.3">
      <c r="A59" s="63"/>
      <c r="B59" s="103">
        <v>43</v>
      </c>
      <c r="C59" s="101"/>
      <c r="D59" s="155"/>
      <c r="E59" s="163"/>
      <c r="F59" s="467"/>
      <c r="G59" s="468"/>
      <c r="H59" s="469"/>
      <c r="I59" s="486" t="str">
        <f t="shared" si="2"/>
        <v/>
      </c>
      <c r="J59" s="487"/>
      <c r="K59" s="488"/>
      <c r="L59" s="489"/>
      <c r="M59" s="488"/>
      <c r="N59" s="489"/>
      <c r="O59" s="488"/>
      <c r="P59" s="489"/>
      <c r="Q59" s="488"/>
      <c r="R59" s="489"/>
      <c r="S59" s="488"/>
      <c r="T59" s="489"/>
      <c r="U59" s="511"/>
      <c r="V59" s="512"/>
      <c r="W59" s="513"/>
      <c r="X59" s="511"/>
      <c r="Y59" s="512"/>
      <c r="Z59" s="513"/>
      <c r="AA59" s="427"/>
      <c r="AB59" s="428"/>
      <c r="AC59" s="102"/>
    </row>
    <row r="60" spans="1:29" ht="24" hidden="1" customHeight="1" x14ac:dyDescent="0.3">
      <c r="A60" s="63"/>
      <c r="B60" s="103">
        <v>44</v>
      </c>
      <c r="C60" s="101"/>
      <c r="D60" s="155"/>
      <c r="E60" s="163"/>
      <c r="F60" s="467"/>
      <c r="G60" s="468"/>
      <c r="H60" s="469"/>
      <c r="I60" s="486" t="str">
        <f t="shared" si="2"/>
        <v/>
      </c>
      <c r="J60" s="487"/>
      <c r="K60" s="488"/>
      <c r="L60" s="489"/>
      <c r="M60" s="488"/>
      <c r="N60" s="489"/>
      <c r="O60" s="488"/>
      <c r="P60" s="489"/>
      <c r="Q60" s="488"/>
      <c r="R60" s="489"/>
      <c r="S60" s="488"/>
      <c r="T60" s="489"/>
      <c r="U60" s="511"/>
      <c r="V60" s="512"/>
      <c r="W60" s="513"/>
      <c r="X60" s="511"/>
      <c r="Y60" s="512"/>
      <c r="Z60" s="513"/>
      <c r="AA60" s="427"/>
      <c r="AB60" s="428"/>
      <c r="AC60" s="102"/>
    </row>
    <row r="61" spans="1:29" ht="24" hidden="1" customHeight="1" x14ac:dyDescent="0.3">
      <c r="A61" s="63"/>
      <c r="B61" s="103">
        <v>45</v>
      </c>
      <c r="C61" s="101"/>
      <c r="D61" s="155"/>
      <c r="E61" s="163"/>
      <c r="F61" s="467"/>
      <c r="G61" s="468"/>
      <c r="H61" s="469"/>
      <c r="I61" s="486" t="str">
        <f t="shared" si="2"/>
        <v/>
      </c>
      <c r="J61" s="487"/>
      <c r="K61" s="488"/>
      <c r="L61" s="489"/>
      <c r="M61" s="488"/>
      <c r="N61" s="489"/>
      <c r="O61" s="488"/>
      <c r="P61" s="489"/>
      <c r="Q61" s="488"/>
      <c r="R61" s="489"/>
      <c r="S61" s="488"/>
      <c r="T61" s="489"/>
      <c r="U61" s="511"/>
      <c r="V61" s="512"/>
      <c r="W61" s="513"/>
      <c r="X61" s="511"/>
      <c r="Y61" s="512"/>
      <c r="Z61" s="513"/>
      <c r="AA61" s="427"/>
      <c r="AB61" s="428"/>
      <c r="AC61" s="102"/>
    </row>
    <row r="62" spans="1:29" ht="24" hidden="1" customHeight="1" x14ac:dyDescent="0.3">
      <c r="A62" s="63"/>
      <c r="B62" s="103">
        <v>46</v>
      </c>
      <c r="C62" s="101"/>
      <c r="D62" s="155"/>
      <c r="E62" s="163"/>
      <c r="F62" s="467"/>
      <c r="G62" s="468"/>
      <c r="H62" s="469"/>
      <c r="I62" s="486" t="str">
        <f t="shared" si="2"/>
        <v/>
      </c>
      <c r="J62" s="487"/>
      <c r="K62" s="488"/>
      <c r="L62" s="489"/>
      <c r="M62" s="488"/>
      <c r="N62" s="489"/>
      <c r="O62" s="488"/>
      <c r="P62" s="489"/>
      <c r="Q62" s="488"/>
      <c r="R62" s="489"/>
      <c r="S62" s="488"/>
      <c r="T62" s="489"/>
      <c r="U62" s="511"/>
      <c r="V62" s="512"/>
      <c r="W62" s="513"/>
      <c r="X62" s="511"/>
      <c r="Y62" s="512"/>
      <c r="Z62" s="513"/>
      <c r="AA62" s="427"/>
      <c r="AB62" s="428"/>
      <c r="AC62" s="102"/>
    </row>
    <row r="63" spans="1:29" ht="24" hidden="1" customHeight="1" x14ac:dyDescent="0.3">
      <c r="A63" s="63"/>
      <c r="B63" s="103">
        <v>47</v>
      </c>
      <c r="C63" s="101"/>
      <c r="D63" s="155"/>
      <c r="E63" s="163"/>
      <c r="F63" s="467"/>
      <c r="G63" s="468"/>
      <c r="H63" s="469"/>
      <c r="I63" s="486" t="str">
        <f t="shared" si="2"/>
        <v/>
      </c>
      <c r="J63" s="487"/>
      <c r="K63" s="488"/>
      <c r="L63" s="489"/>
      <c r="M63" s="488"/>
      <c r="N63" s="489"/>
      <c r="O63" s="488"/>
      <c r="P63" s="489"/>
      <c r="Q63" s="488"/>
      <c r="R63" s="489"/>
      <c r="S63" s="488"/>
      <c r="T63" s="489"/>
      <c r="U63" s="511"/>
      <c r="V63" s="512"/>
      <c r="W63" s="513"/>
      <c r="X63" s="511"/>
      <c r="Y63" s="512"/>
      <c r="Z63" s="513"/>
      <c r="AA63" s="427"/>
      <c r="AB63" s="428"/>
      <c r="AC63" s="102"/>
    </row>
    <row r="64" spans="1:29" ht="24" hidden="1" customHeight="1" x14ac:dyDescent="0.3">
      <c r="A64" s="63"/>
      <c r="B64" s="103">
        <v>48</v>
      </c>
      <c r="C64" s="101"/>
      <c r="D64" s="155"/>
      <c r="E64" s="163"/>
      <c r="F64" s="467"/>
      <c r="G64" s="468"/>
      <c r="H64" s="469"/>
      <c r="I64" s="486" t="str">
        <f t="shared" si="2"/>
        <v/>
      </c>
      <c r="J64" s="487"/>
      <c r="K64" s="488"/>
      <c r="L64" s="489"/>
      <c r="M64" s="488"/>
      <c r="N64" s="489"/>
      <c r="O64" s="488"/>
      <c r="P64" s="489"/>
      <c r="Q64" s="488"/>
      <c r="R64" s="489"/>
      <c r="S64" s="488"/>
      <c r="T64" s="489"/>
      <c r="U64" s="511"/>
      <c r="V64" s="512"/>
      <c r="W64" s="513"/>
      <c r="X64" s="511"/>
      <c r="Y64" s="512"/>
      <c r="Z64" s="513"/>
      <c r="AA64" s="427"/>
      <c r="AB64" s="428"/>
      <c r="AC64" s="102"/>
    </row>
    <row r="65" spans="1:29" ht="24" hidden="1" customHeight="1" x14ac:dyDescent="0.3">
      <c r="A65" s="63"/>
      <c r="B65" s="103">
        <v>49</v>
      </c>
      <c r="C65" s="101"/>
      <c r="D65" s="155"/>
      <c r="E65" s="163"/>
      <c r="F65" s="467"/>
      <c r="G65" s="468"/>
      <c r="H65" s="469"/>
      <c r="I65" s="486" t="str">
        <f t="shared" si="2"/>
        <v/>
      </c>
      <c r="J65" s="487"/>
      <c r="K65" s="488"/>
      <c r="L65" s="489"/>
      <c r="M65" s="488"/>
      <c r="N65" s="489"/>
      <c r="O65" s="488"/>
      <c r="P65" s="489"/>
      <c r="Q65" s="488"/>
      <c r="R65" s="489"/>
      <c r="S65" s="488"/>
      <c r="T65" s="489"/>
      <c r="U65" s="511"/>
      <c r="V65" s="512"/>
      <c r="W65" s="513"/>
      <c r="X65" s="511"/>
      <c r="Y65" s="512"/>
      <c r="Z65" s="513"/>
      <c r="AA65" s="427"/>
      <c r="AB65" s="428"/>
      <c r="AC65" s="102"/>
    </row>
    <row r="66" spans="1:29" ht="24" hidden="1" customHeight="1" x14ac:dyDescent="0.3">
      <c r="A66" s="63"/>
      <c r="B66" s="103">
        <v>50</v>
      </c>
      <c r="C66" s="101"/>
      <c r="D66" s="155"/>
      <c r="E66" s="163"/>
      <c r="F66" s="467"/>
      <c r="G66" s="468"/>
      <c r="H66" s="469"/>
      <c r="I66" s="486" t="str">
        <f t="shared" si="2"/>
        <v/>
      </c>
      <c r="J66" s="487"/>
      <c r="K66" s="488"/>
      <c r="L66" s="489"/>
      <c r="M66" s="488"/>
      <c r="N66" s="489"/>
      <c r="O66" s="488"/>
      <c r="P66" s="489"/>
      <c r="Q66" s="488"/>
      <c r="R66" s="489"/>
      <c r="S66" s="488"/>
      <c r="T66" s="489"/>
      <c r="U66" s="511"/>
      <c r="V66" s="512"/>
      <c r="W66" s="513"/>
      <c r="X66" s="511"/>
      <c r="Y66" s="512"/>
      <c r="Z66" s="513"/>
      <c r="AA66" s="427"/>
      <c r="AB66" s="428"/>
      <c r="AC66" s="102"/>
    </row>
    <row r="67" spans="1:29" ht="24" hidden="1" customHeight="1" x14ac:dyDescent="0.3">
      <c r="A67" s="63"/>
      <c r="B67" s="103">
        <v>51</v>
      </c>
      <c r="C67" s="101"/>
      <c r="D67" s="155"/>
      <c r="E67" s="163"/>
      <c r="F67" s="467"/>
      <c r="G67" s="468"/>
      <c r="H67" s="469"/>
      <c r="I67" s="486" t="str">
        <f t="shared" si="2"/>
        <v/>
      </c>
      <c r="J67" s="487"/>
      <c r="K67" s="488"/>
      <c r="L67" s="489"/>
      <c r="M67" s="488"/>
      <c r="N67" s="489"/>
      <c r="O67" s="488"/>
      <c r="P67" s="489"/>
      <c r="Q67" s="488"/>
      <c r="R67" s="489"/>
      <c r="S67" s="488"/>
      <c r="T67" s="489"/>
      <c r="U67" s="511"/>
      <c r="V67" s="512"/>
      <c r="W67" s="513"/>
      <c r="X67" s="511"/>
      <c r="Y67" s="512"/>
      <c r="Z67" s="513"/>
      <c r="AA67" s="427"/>
      <c r="AB67" s="428"/>
      <c r="AC67" s="102"/>
    </row>
    <row r="68" spans="1:29" ht="24" hidden="1" customHeight="1" x14ac:dyDescent="0.3">
      <c r="A68" s="63"/>
      <c r="B68" s="103">
        <v>52</v>
      </c>
      <c r="C68" s="101"/>
      <c r="D68" s="155"/>
      <c r="E68" s="163"/>
      <c r="F68" s="467"/>
      <c r="G68" s="468"/>
      <c r="H68" s="469"/>
      <c r="I68" s="486" t="str">
        <f t="shared" si="2"/>
        <v/>
      </c>
      <c r="J68" s="487"/>
      <c r="K68" s="488"/>
      <c r="L68" s="489"/>
      <c r="M68" s="488"/>
      <c r="N68" s="489"/>
      <c r="O68" s="488"/>
      <c r="P68" s="489"/>
      <c r="Q68" s="488"/>
      <c r="R68" s="489"/>
      <c r="S68" s="488"/>
      <c r="T68" s="489"/>
      <c r="U68" s="511"/>
      <c r="V68" s="512"/>
      <c r="W68" s="513"/>
      <c r="X68" s="511"/>
      <c r="Y68" s="512"/>
      <c r="Z68" s="513"/>
      <c r="AA68" s="427"/>
      <c r="AB68" s="428"/>
      <c r="AC68" s="102"/>
    </row>
    <row r="69" spans="1:29" ht="24" hidden="1" customHeight="1" x14ac:dyDescent="0.3">
      <c r="A69" s="63"/>
      <c r="B69" s="103">
        <v>53</v>
      </c>
      <c r="C69" s="101"/>
      <c r="D69" s="155"/>
      <c r="E69" s="163"/>
      <c r="F69" s="467"/>
      <c r="G69" s="468"/>
      <c r="H69" s="469"/>
      <c r="I69" s="486" t="str">
        <f t="shared" si="2"/>
        <v/>
      </c>
      <c r="J69" s="487"/>
      <c r="K69" s="488"/>
      <c r="L69" s="489"/>
      <c r="M69" s="488"/>
      <c r="N69" s="489"/>
      <c r="O69" s="488"/>
      <c r="P69" s="489"/>
      <c r="Q69" s="488"/>
      <c r="R69" s="489"/>
      <c r="S69" s="488"/>
      <c r="T69" s="489"/>
      <c r="U69" s="511"/>
      <c r="V69" s="512"/>
      <c r="W69" s="513"/>
      <c r="X69" s="511"/>
      <c r="Y69" s="512"/>
      <c r="Z69" s="513"/>
      <c r="AA69" s="427"/>
      <c r="AB69" s="428"/>
      <c r="AC69" s="102"/>
    </row>
    <row r="70" spans="1:29" ht="24" hidden="1" customHeight="1" x14ac:dyDescent="0.3">
      <c r="A70" s="63"/>
      <c r="B70" s="103">
        <v>54</v>
      </c>
      <c r="C70" s="101"/>
      <c r="D70" s="155"/>
      <c r="E70" s="163"/>
      <c r="F70" s="467"/>
      <c r="G70" s="468"/>
      <c r="H70" s="469"/>
      <c r="I70" s="486" t="str">
        <f t="shared" si="2"/>
        <v/>
      </c>
      <c r="J70" s="487"/>
      <c r="K70" s="488"/>
      <c r="L70" s="489"/>
      <c r="M70" s="488"/>
      <c r="N70" s="489"/>
      <c r="O70" s="488"/>
      <c r="P70" s="489"/>
      <c r="Q70" s="488"/>
      <c r="R70" s="489"/>
      <c r="S70" s="488"/>
      <c r="T70" s="489"/>
      <c r="U70" s="511"/>
      <c r="V70" s="512"/>
      <c r="W70" s="513"/>
      <c r="X70" s="511"/>
      <c r="Y70" s="512"/>
      <c r="Z70" s="513"/>
      <c r="AA70" s="427"/>
      <c r="AB70" s="428"/>
      <c r="AC70" s="102"/>
    </row>
    <row r="71" spans="1:29" ht="24" hidden="1" customHeight="1" x14ac:dyDescent="0.3">
      <c r="A71" s="63"/>
      <c r="B71" s="103">
        <v>55</v>
      </c>
      <c r="C71" s="101"/>
      <c r="D71" s="155"/>
      <c r="E71" s="163"/>
      <c r="F71" s="467"/>
      <c r="G71" s="468"/>
      <c r="H71" s="469"/>
      <c r="I71" s="486" t="str">
        <f t="shared" si="2"/>
        <v/>
      </c>
      <c r="J71" s="487"/>
      <c r="K71" s="488"/>
      <c r="L71" s="489"/>
      <c r="M71" s="488"/>
      <c r="N71" s="489"/>
      <c r="O71" s="488"/>
      <c r="P71" s="489"/>
      <c r="Q71" s="488"/>
      <c r="R71" s="489"/>
      <c r="S71" s="488"/>
      <c r="T71" s="489"/>
      <c r="U71" s="511"/>
      <c r="V71" s="512"/>
      <c r="W71" s="513"/>
      <c r="X71" s="511"/>
      <c r="Y71" s="512"/>
      <c r="Z71" s="513"/>
      <c r="AA71" s="427"/>
      <c r="AB71" s="428"/>
      <c r="AC71" s="102"/>
    </row>
    <row r="72" spans="1:29" ht="24" hidden="1" customHeight="1" x14ac:dyDescent="0.3">
      <c r="A72" s="63"/>
      <c r="B72" s="103">
        <v>56</v>
      </c>
      <c r="C72" s="101"/>
      <c r="D72" s="155"/>
      <c r="E72" s="163"/>
      <c r="F72" s="467"/>
      <c r="G72" s="468"/>
      <c r="H72" s="469"/>
      <c r="I72" s="486" t="str">
        <f t="shared" si="2"/>
        <v/>
      </c>
      <c r="J72" s="487"/>
      <c r="K72" s="488"/>
      <c r="L72" s="489"/>
      <c r="M72" s="488"/>
      <c r="N72" s="489"/>
      <c r="O72" s="488"/>
      <c r="P72" s="489"/>
      <c r="Q72" s="488"/>
      <c r="R72" s="489"/>
      <c r="S72" s="488"/>
      <c r="T72" s="489"/>
      <c r="U72" s="511"/>
      <c r="V72" s="512"/>
      <c r="W72" s="513"/>
      <c r="X72" s="511"/>
      <c r="Y72" s="512"/>
      <c r="Z72" s="513"/>
      <c r="AA72" s="427"/>
      <c r="AB72" s="428"/>
      <c r="AC72" s="102"/>
    </row>
    <row r="73" spans="1:29" ht="24" hidden="1" customHeight="1" x14ac:dyDescent="0.3">
      <c r="A73" s="63"/>
      <c r="B73" s="103">
        <v>57</v>
      </c>
      <c r="C73" s="101"/>
      <c r="D73" s="155"/>
      <c r="E73" s="163"/>
      <c r="F73" s="467"/>
      <c r="G73" s="468"/>
      <c r="H73" s="469"/>
      <c r="I73" s="486" t="str">
        <f t="shared" si="2"/>
        <v/>
      </c>
      <c r="J73" s="487"/>
      <c r="K73" s="488"/>
      <c r="L73" s="489"/>
      <c r="M73" s="488"/>
      <c r="N73" s="489"/>
      <c r="O73" s="488"/>
      <c r="P73" s="489"/>
      <c r="Q73" s="488"/>
      <c r="R73" s="489"/>
      <c r="S73" s="488"/>
      <c r="T73" s="489"/>
      <c r="U73" s="511"/>
      <c r="V73" s="512"/>
      <c r="W73" s="513"/>
      <c r="X73" s="511"/>
      <c r="Y73" s="512"/>
      <c r="Z73" s="513"/>
      <c r="AA73" s="427"/>
      <c r="AB73" s="428"/>
      <c r="AC73" s="102"/>
    </row>
    <row r="74" spans="1:29" ht="24" hidden="1" customHeight="1" x14ac:dyDescent="0.3">
      <c r="A74" s="63"/>
      <c r="B74" s="103">
        <v>58</v>
      </c>
      <c r="C74" s="101"/>
      <c r="D74" s="155"/>
      <c r="E74" s="163"/>
      <c r="F74" s="467"/>
      <c r="G74" s="468"/>
      <c r="H74" s="469"/>
      <c r="I74" s="486" t="str">
        <f t="shared" si="2"/>
        <v/>
      </c>
      <c r="J74" s="487"/>
      <c r="K74" s="488"/>
      <c r="L74" s="489"/>
      <c r="M74" s="488"/>
      <c r="N74" s="489"/>
      <c r="O74" s="488"/>
      <c r="P74" s="489"/>
      <c r="Q74" s="488"/>
      <c r="R74" s="489"/>
      <c r="S74" s="488"/>
      <c r="T74" s="489"/>
      <c r="U74" s="511"/>
      <c r="V74" s="512"/>
      <c r="W74" s="513"/>
      <c r="X74" s="511"/>
      <c r="Y74" s="512"/>
      <c r="Z74" s="513"/>
      <c r="AA74" s="427"/>
      <c r="AB74" s="428"/>
      <c r="AC74" s="102"/>
    </row>
    <row r="75" spans="1:29" ht="24" hidden="1" customHeight="1" x14ac:dyDescent="0.3">
      <c r="A75" s="63"/>
      <c r="B75" s="103">
        <v>59</v>
      </c>
      <c r="C75" s="101"/>
      <c r="D75" s="155"/>
      <c r="E75" s="163"/>
      <c r="F75" s="467"/>
      <c r="G75" s="468"/>
      <c r="H75" s="469"/>
      <c r="I75" s="486" t="str">
        <f t="shared" si="2"/>
        <v/>
      </c>
      <c r="J75" s="487"/>
      <c r="K75" s="488"/>
      <c r="L75" s="489"/>
      <c r="M75" s="488"/>
      <c r="N75" s="489"/>
      <c r="O75" s="488"/>
      <c r="P75" s="489"/>
      <c r="Q75" s="488"/>
      <c r="R75" s="489"/>
      <c r="S75" s="488"/>
      <c r="T75" s="489"/>
      <c r="U75" s="511"/>
      <c r="V75" s="512"/>
      <c r="W75" s="513"/>
      <c r="X75" s="511"/>
      <c r="Y75" s="512"/>
      <c r="Z75" s="513"/>
      <c r="AA75" s="427"/>
      <c r="AB75" s="428"/>
      <c r="AC75" s="102"/>
    </row>
    <row r="76" spans="1:29" ht="24" hidden="1" customHeight="1" x14ac:dyDescent="0.3">
      <c r="A76" s="63"/>
      <c r="B76" s="103">
        <v>60</v>
      </c>
      <c r="C76" s="101"/>
      <c r="D76" s="155"/>
      <c r="E76" s="163"/>
      <c r="F76" s="467"/>
      <c r="G76" s="468"/>
      <c r="H76" s="469"/>
      <c r="I76" s="486" t="str">
        <f t="shared" si="2"/>
        <v/>
      </c>
      <c r="J76" s="487"/>
      <c r="K76" s="488"/>
      <c r="L76" s="489"/>
      <c r="M76" s="488"/>
      <c r="N76" s="489"/>
      <c r="O76" s="488"/>
      <c r="P76" s="489"/>
      <c r="Q76" s="488"/>
      <c r="R76" s="489"/>
      <c r="S76" s="488"/>
      <c r="T76" s="489"/>
      <c r="U76" s="511"/>
      <c r="V76" s="512"/>
      <c r="W76" s="513"/>
      <c r="X76" s="511"/>
      <c r="Y76" s="512"/>
      <c r="Z76" s="513"/>
      <c r="AA76" s="427"/>
      <c r="AB76" s="428"/>
      <c r="AC76" s="102"/>
    </row>
    <row r="77" spans="1:29" ht="24" hidden="1" customHeight="1" x14ac:dyDescent="0.3">
      <c r="A77" s="63"/>
      <c r="B77" s="103">
        <v>61</v>
      </c>
      <c r="C77" s="101"/>
      <c r="D77" s="155"/>
      <c r="E77" s="163"/>
      <c r="F77" s="467"/>
      <c r="G77" s="468"/>
      <c r="H77" s="469"/>
      <c r="I77" s="486" t="str">
        <f t="shared" si="2"/>
        <v/>
      </c>
      <c r="J77" s="487"/>
      <c r="K77" s="488"/>
      <c r="L77" s="489"/>
      <c r="M77" s="488"/>
      <c r="N77" s="489"/>
      <c r="O77" s="488"/>
      <c r="P77" s="489"/>
      <c r="Q77" s="488"/>
      <c r="R77" s="489"/>
      <c r="S77" s="488"/>
      <c r="T77" s="489"/>
      <c r="U77" s="511"/>
      <c r="V77" s="512"/>
      <c r="W77" s="513"/>
      <c r="X77" s="511"/>
      <c r="Y77" s="512"/>
      <c r="Z77" s="513"/>
      <c r="AA77" s="427"/>
      <c r="AB77" s="428"/>
      <c r="AC77" s="102"/>
    </row>
    <row r="78" spans="1:29" ht="24" hidden="1" customHeight="1" x14ac:dyDescent="0.3">
      <c r="A78" s="63"/>
      <c r="B78" s="103">
        <v>62</v>
      </c>
      <c r="C78" s="101"/>
      <c r="D78" s="155"/>
      <c r="E78" s="163"/>
      <c r="F78" s="467"/>
      <c r="G78" s="468"/>
      <c r="H78" s="469"/>
      <c r="I78" s="486" t="str">
        <f t="shared" si="2"/>
        <v/>
      </c>
      <c r="J78" s="487"/>
      <c r="K78" s="488"/>
      <c r="L78" s="489"/>
      <c r="M78" s="488"/>
      <c r="N78" s="489"/>
      <c r="O78" s="488"/>
      <c r="P78" s="489"/>
      <c r="Q78" s="488"/>
      <c r="R78" s="489"/>
      <c r="S78" s="488"/>
      <c r="T78" s="489"/>
      <c r="U78" s="511"/>
      <c r="V78" s="512"/>
      <c r="W78" s="513"/>
      <c r="X78" s="511"/>
      <c r="Y78" s="512"/>
      <c r="Z78" s="513"/>
      <c r="AA78" s="427"/>
      <c r="AB78" s="428"/>
      <c r="AC78" s="102"/>
    </row>
    <row r="79" spans="1:29" ht="24" hidden="1" customHeight="1" x14ac:dyDescent="0.3">
      <c r="A79" s="63"/>
      <c r="B79" s="103">
        <v>63</v>
      </c>
      <c r="C79" s="101"/>
      <c r="D79" s="155"/>
      <c r="E79" s="163"/>
      <c r="F79" s="467"/>
      <c r="G79" s="468"/>
      <c r="H79" s="469"/>
      <c r="I79" s="486" t="str">
        <f t="shared" si="2"/>
        <v/>
      </c>
      <c r="J79" s="487"/>
      <c r="K79" s="488"/>
      <c r="L79" s="489"/>
      <c r="M79" s="488"/>
      <c r="N79" s="489"/>
      <c r="O79" s="488"/>
      <c r="P79" s="489"/>
      <c r="Q79" s="488"/>
      <c r="R79" s="489"/>
      <c r="S79" s="488"/>
      <c r="T79" s="489"/>
      <c r="U79" s="511"/>
      <c r="V79" s="512"/>
      <c r="W79" s="513"/>
      <c r="X79" s="511"/>
      <c r="Y79" s="512"/>
      <c r="Z79" s="513"/>
      <c r="AA79" s="427"/>
      <c r="AB79" s="428"/>
      <c r="AC79" s="102"/>
    </row>
    <row r="80" spans="1:29" ht="24" hidden="1" customHeight="1" x14ac:dyDescent="0.3">
      <c r="A80" s="63"/>
      <c r="B80" s="103">
        <v>64</v>
      </c>
      <c r="C80" s="101"/>
      <c r="D80" s="155"/>
      <c r="E80" s="163"/>
      <c r="F80" s="467"/>
      <c r="G80" s="468"/>
      <c r="H80" s="469"/>
      <c r="I80" s="486" t="str">
        <f t="shared" si="2"/>
        <v/>
      </c>
      <c r="J80" s="487"/>
      <c r="K80" s="488"/>
      <c r="L80" s="489"/>
      <c r="M80" s="488"/>
      <c r="N80" s="489"/>
      <c r="O80" s="488"/>
      <c r="P80" s="489"/>
      <c r="Q80" s="488"/>
      <c r="R80" s="489"/>
      <c r="S80" s="488"/>
      <c r="T80" s="489"/>
      <c r="U80" s="511"/>
      <c r="V80" s="512"/>
      <c r="W80" s="513"/>
      <c r="X80" s="511"/>
      <c r="Y80" s="512"/>
      <c r="Z80" s="513"/>
      <c r="AA80" s="427"/>
      <c r="AB80" s="428"/>
      <c r="AC80" s="102"/>
    </row>
    <row r="81" spans="1:29" ht="24" hidden="1" customHeight="1" x14ac:dyDescent="0.3">
      <c r="A81" s="63"/>
      <c r="B81" s="103">
        <v>65</v>
      </c>
      <c r="C81" s="101"/>
      <c r="D81" s="155"/>
      <c r="E81" s="163"/>
      <c r="F81" s="467"/>
      <c r="G81" s="468"/>
      <c r="H81" s="469"/>
      <c r="I81" s="486" t="str">
        <f t="shared" si="2"/>
        <v/>
      </c>
      <c r="J81" s="487"/>
      <c r="K81" s="488"/>
      <c r="L81" s="489"/>
      <c r="M81" s="488"/>
      <c r="N81" s="489"/>
      <c r="O81" s="488"/>
      <c r="P81" s="489"/>
      <c r="Q81" s="488"/>
      <c r="R81" s="489"/>
      <c r="S81" s="488"/>
      <c r="T81" s="489"/>
      <c r="U81" s="511"/>
      <c r="V81" s="512"/>
      <c r="W81" s="513"/>
      <c r="X81" s="511"/>
      <c r="Y81" s="512"/>
      <c r="Z81" s="513"/>
      <c r="AA81" s="427"/>
      <c r="AB81" s="428"/>
      <c r="AC81" s="102"/>
    </row>
    <row r="82" spans="1:29" ht="24" hidden="1" customHeight="1" x14ac:dyDescent="0.3">
      <c r="A82" s="63"/>
      <c r="B82" s="103">
        <v>66</v>
      </c>
      <c r="C82" s="101"/>
      <c r="D82" s="155"/>
      <c r="E82" s="163"/>
      <c r="F82" s="467"/>
      <c r="G82" s="468"/>
      <c r="H82" s="469"/>
      <c r="I82" s="486" t="str">
        <f t="shared" si="2"/>
        <v/>
      </c>
      <c r="J82" s="487"/>
      <c r="K82" s="488"/>
      <c r="L82" s="489"/>
      <c r="M82" s="488"/>
      <c r="N82" s="489"/>
      <c r="O82" s="488"/>
      <c r="P82" s="489"/>
      <c r="Q82" s="488"/>
      <c r="R82" s="489"/>
      <c r="S82" s="488"/>
      <c r="T82" s="489"/>
      <c r="U82" s="511"/>
      <c r="V82" s="512"/>
      <c r="W82" s="513"/>
      <c r="X82" s="511"/>
      <c r="Y82" s="512"/>
      <c r="Z82" s="513"/>
      <c r="AA82" s="427"/>
      <c r="AB82" s="428"/>
      <c r="AC82" s="102"/>
    </row>
    <row r="83" spans="1:29" ht="24" hidden="1" customHeight="1" x14ac:dyDescent="0.3">
      <c r="A83" s="63"/>
      <c r="B83" s="103">
        <v>67</v>
      </c>
      <c r="C83" s="101"/>
      <c r="D83" s="155"/>
      <c r="E83" s="163"/>
      <c r="F83" s="467"/>
      <c r="G83" s="468"/>
      <c r="H83" s="469"/>
      <c r="I83" s="486" t="str">
        <f t="shared" si="2"/>
        <v/>
      </c>
      <c r="J83" s="487"/>
      <c r="K83" s="488"/>
      <c r="L83" s="489"/>
      <c r="M83" s="488"/>
      <c r="N83" s="489"/>
      <c r="O83" s="488"/>
      <c r="P83" s="489"/>
      <c r="Q83" s="488"/>
      <c r="R83" s="489"/>
      <c r="S83" s="488"/>
      <c r="T83" s="489"/>
      <c r="U83" s="511"/>
      <c r="V83" s="512"/>
      <c r="W83" s="513"/>
      <c r="X83" s="511"/>
      <c r="Y83" s="512"/>
      <c r="Z83" s="513"/>
      <c r="AA83" s="427"/>
      <c r="AB83" s="428"/>
      <c r="AC83" s="102"/>
    </row>
    <row r="84" spans="1:29" ht="24" hidden="1" customHeight="1" x14ac:dyDescent="0.3">
      <c r="A84" s="63"/>
      <c r="B84" s="103">
        <v>68</v>
      </c>
      <c r="C84" s="101"/>
      <c r="D84" s="155"/>
      <c r="E84" s="163"/>
      <c r="F84" s="467"/>
      <c r="G84" s="468"/>
      <c r="H84" s="469"/>
      <c r="I84" s="486" t="str">
        <f t="shared" si="2"/>
        <v/>
      </c>
      <c r="J84" s="487"/>
      <c r="K84" s="488"/>
      <c r="L84" s="489"/>
      <c r="M84" s="488"/>
      <c r="N84" s="489"/>
      <c r="O84" s="488"/>
      <c r="P84" s="489"/>
      <c r="Q84" s="488"/>
      <c r="R84" s="489"/>
      <c r="S84" s="488"/>
      <c r="T84" s="489"/>
      <c r="U84" s="511"/>
      <c r="V84" s="512"/>
      <c r="W84" s="513"/>
      <c r="X84" s="511"/>
      <c r="Y84" s="512"/>
      <c r="Z84" s="513"/>
      <c r="AA84" s="427"/>
      <c r="AB84" s="428"/>
      <c r="AC84" s="102"/>
    </row>
    <row r="85" spans="1:29" ht="24" hidden="1" customHeight="1" x14ac:dyDescent="0.3">
      <c r="A85" s="63"/>
      <c r="B85" s="103">
        <v>69</v>
      </c>
      <c r="C85" s="101"/>
      <c r="D85" s="155"/>
      <c r="E85" s="163"/>
      <c r="F85" s="467"/>
      <c r="G85" s="468"/>
      <c r="H85" s="469"/>
      <c r="I85" s="486" t="str">
        <f t="shared" si="2"/>
        <v/>
      </c>
      <c r="J85" s="487"/>
      <c r="K85" s="488"/>
      <c r="L85" s="489"/>
      <c r="M85" s="488"/>
      <c r="N85" s="489"/>
      <c r="O85" s="488"/>
      <c r="P85" s="489"/>
      <c r="Q85" s="488"/>
      <c r="R85" s="489"/>
      <c r="S85" s="488"/>
      <c r="T85" s="489"/>
      <c r="U85" s="511"/>
      <c r="V85" s="512"/>
      <c r="W85" s="513"/>
      <c r="X85" s="511"/>
      <c r="Y85" s="512"/>
      <c r="Z85" s="513"/>
      <c r="AA85" s="427"/>
      <c r="AB85" s="428"/>
      <c r="AC85" s="102"/>
    </row>
    <row r="86" spans="1:29" ht="24" hidden="1" customHeight="1" x14ac:dyDescent="0.3">
      <c r="A86" s="63"/>
      <c r="B86" s="103">
        <v>70</v>
      </c>
      <c r="C86" s="101"/>
      <c r="D86" s="155"/>
      <c r="E86" s="163"/>
      <c r="F86" s="467"/>
      <c r="G86" s="468"/>
      <c r="H86" s="469"/>
      <c r="I86" s="486" t="str">
        <f t="shared" si="2"/>
        <v/>
      </c>
      <c r="J86" s="487"/>
      <c r="K86" s="488"/>
      <c r="L86" s="489"/>
      <c r="M86" s="488"/>
      <c r="N86" s="489"/>
      <c r="O86" s="488"/>
      <c r="P86" s="489"/>
      <c r="Q86" s="488"/>
      <c r="R86" s="489"/>
      <c r="S86" s="488"/>
      <c r="T86" s="489"/>
      <c r="U86" s="511"/>
      <c r="V86" s="512"/>
      <c r="W86" s="513"/>
      <c r="X86" s="511"/>
      <c r="Y86" s="512"/>
      <c r="Z86" s="513"/>
      <c r="AA86" s="427"/>
      <c r="AB86" s="428"/>
      <c r="AC86" s="102"/>
    </row>
    <row r="87" spans="1:29" ht="24" hidden="1" customHeight="1" x14ac:dyDescent="0.3">
      <c r="A87" s="63"/>
      <c r="B87" s="103">
        <v>71</v>
      </c>
      <c r="C87" s="101"/>
      <c r="D87" s="155"/>
      <c r="E87" s="163"/>
      <c r="F87" s="467"/>
      <c r="G87" s="468"/>
      <c r="H87" s="469"/>
      <c r="I87" s="486" t="str">
        <f t="shared" si="2"/>
        <v/>
      </c>
      <c r="J87" s="487"/>
      <c r="K87" s="488"/>
      <c r="L87" s="489"/>
      <c r="M87" s="488"/>
      <c r="N87" s="489"/>
      <c r="O87" s="488"/>
      <c r="P87" s="489"/>
      <c r="Q87" s="488"/>
      <c r="R87" s="489"/>
      <c r="S87" s="488"/>
      <c r="T87" s="489"/>
      <c r="U87" s="511"/>
      <c r="V87" s="512"/>
      <c r="W87" s="513"/>
      <c r="X87" s="511"/>
      <c r="Y87" s="512"/>
      <c r="Z87" s="513"/>
      <c r="AA87" s="427"/>
      <c r="AB87" s="428"/>
      <c r="AC87" s="102"/>
    </row>
    <row r="88" spans="1:29" ht="24" hidden="1" customHeight="1" x14ac:dyDescent="0.3">
      <c r="A88" s="63"/>
      <c r="B88" s="103">
        <v>72</v>
      </c>
      <c r="C88" s="101"/>
      <c r="D88" s="155"/>
      <c r="E88" s="163"/>
      <c r="F88" s="467"/>
      <c r="G88" s="468"/>
      <c r="H88" s="469"/>
      <c r="I88" s="486" t="str">
        <f t="shared" si="2"/>
        <v/>
      </c>
      <c r="J88" s="487"/>
      <c r="K88" s="488"/>
      <c r="L88" s="489"/>
      <c r="M88" s="488"/>
      <c r="N88" s="489"/>
      <c r="O88" s="488"/>
      <c r="P88" s="489"/>
      <c r="Q88" s="488"/>
      <c r="R88" s="489"/>
      <c r="S88" s="488"/>
      <c r="T88" s="489"/>
      <c r="U88" s="511"/>
      <c r="V88" s="512"/>
      <c r="W88" s="513"/>
      <c r="X88" s="511"/>
      <c r="Y88" s="512"/>
      <c r="Z88" s="513"/>
      <c r="AA88" s="427"/>
      <c r="AB88" s="428"/>
      <c r="AC88" s="102"/>
    </row>
    <row r="89" spans="1:29" ht="24" hidden="1" customHeight="1" x14ac:dyDescent="0.3">
      <c r="A89" s="63"/>
      <c r="B89" s="103">
        <v>73</v>
      </c>
      <c r="C89" s="101"/>
      <c r="D89" s="155"/>
      <c r="E89" s="163"/>
      <c r="F89" s="467"/>
      <c r="G89" s="468"/>
      <c r="H89" s="469"/>
      <c r="I89" s="486" t="str">
        <f t="shared" si="2"/>
        <v/>
      </c>
      <c r="J89" s="487"/>
      <c r="K89" s="488"/>
      <c r="L89" s="489"/>
      <c r="M89" s="488"/>
      <c r="N89" s="489"/>
      <c r="O89" s="488"/>
      <c r="P89" s="489"/>
      <c r="Q89" s="488"/>
      <c r="R89" s="489"/>
      <c r="S89" s="488"/>
      <c r="T89" s="489"/>
      <c r="U89" s="511"/>
      <c r="V89" s="512"/>
      <c r="W89" s="513"/>
      <c r="X89" s="511"/>
      <c r="Y89" s="512"/>
      <c r="Z89" s="513"/>
      <c r="AA89" s="427"/>
      <c r="AB89" s="428"/>
      <c r="AC89" s="102"/>
    </row>
    <row r="90" spans="1:29" ht="24" hidden="1" customHeight="1" x14ac:dyDescent="0.3">
      <c r="A90" s="63"/>
      <c r="B90" s="103">
        <v>74</v>
      </c>
      <c r="C90" s="101"/>
      <c r="D90" s="155"/>
      <c r="E90" s="163"/>
      <c r="F90" s="467"/>
      <c r="G90" s="468"/>
      <c r="H90" s="469"/>
      <c r="I90" s="486" t="str">
        <f t="shared" si="2"/>
        <v/>
      </c>
      <c r="J90" s="487"/>
      <c r="K90" s="488"/>
      <c r="L90" s="489"/>
      <c r="M90" s="488"/>
      <c r="N90" s="489"/>
      <c r="O90" s="488"/>
      <c r="P90" s="489"/>
      <c r="Q90" s="488"/>
      <c r="R90" s="489"/>
      <c r="S90" s="488"/>
      <c r="T90" s="489"/>
      <c r="U90" s="511"/>
      <c r="V90" s="512"/>
      <c r="W90" s="513"/>
      <c r="X90" s="511"/>
      <c r="Y90" s="512"/>
      <c r="Z90" s="513"/>
      <c r="AA90" s="427"/>
      <c r="AB90" s="428"/>
      <c r="AC90" s="102"/>
    </row>
    <row r="91" spans="1:29" ht="24" hidden="1" customHeight="1" x14ac:dyDescent="0.3">
      <c r="A91" s="63"/>
      <c r="B91" s="103">
        <v>75</v>
      </c>
      <c r="C91" s="101"/>
      <c r="D91" s="155"/>
      <c r="E91" s="163"/>
      <c r="F91" s="467"/>
      <c r="G91" s="468"/>
      <c r="H91" s="469"/>
      <c r="I91" s="486" t="str">
        <f t="shared" si="2"/>
        <v/>
      </c>
      <c r="J91" s="487"/>
      <c r="K91" s="488"/>
      <c r="L91" s="489"/>
      <c r="M91" s="488"/>
      <c r="N91" s="489"/>
      <c r="O91" s="488"/>
      <c r="P91" s="489"/>
      <c r="Q91" s="488"/>
      <c r="R91" s="489"/>
      <c r="S91" s="488"/>
      <c r="T91" s="489"/>
      <c r="U91" s="511"/>
      <c r="V91" s="512"/>
      <c r="W91" s="513"/>
      <c r="X91" s="511"/>
      <c r="Y91" s="512"/>
      <c r="Z91" s="513"/>
      <c r="AA91" s="427"/>
      <c r="AB91" s="428"/>
      <c r="AC91" s="102"/>
    </row>
    <row r="92" spans="1:29" ht="24" hidden="1" customHeight="1" x14ac:dyDescent="0.3">
      <c r="A92" s="63"/>
      <c r="B92" s="103">
        <v>76</v>
      </c>
      <c r="C92" s="101"/>
      <c r="D92" s="155"/>
      <c r="E92" s="163"/>
      <c r="F92" s="467"/>
      <c r="G92" s="468"/>
      <c r="H92" s="469"/>
      <c r="I92" s="486" t="str">
        <f t="shared" si="2"/>
        <v/>
      </c>
      <c r="J92" s="487"/>
      <c r="K92" s="488"/>
      <c r="L92" s="489"/>
      <c r="M92" s="488"/>
      <c r="N92" s="489"/>
      <c r="O92" s="488"/>
      <c r="P92" s="489"/>
      <c r="Q92" s="488"/>
      <c r="R92" s="489"/>
      <c r="S92" s="488"/>
      <c r="T92" s="489"/>
      <c r="U92" s="511"/>
      <c r="V92" s="512"/>
      <c r="W92" s="513"/>
      <c r="X92" s="511"/>
      <c r="Y92" s="512"/>
      <c r="Z92" s="513"/>
      <c r="AA92" s="427"/>
      <c r="AB92" s="428"/>
      <c r="AC92" s="102"/>
    </row>
    <row r="93" spans="1:29" ht="24" hidden="1" customHeight="1" x14ac:dyDescent="0.3">
      <c r="A93" s="63"/>
      <c r="B93" s="103">
        <v>77</v>
      </c>
      <c r="C93" s="101"/>
      <c r="D93" s="155"/>
      <c r="E93" s="163"/>
      <c r="F93" s="467"/>
      <c r="G93" s="468"/>
      <c r="H93" s="469"/>
      <c r="I93" s="486" t="str">
        <f t="shared" si="2"/>
        <v/>
      </c>
      <c r="J93" s="487"/>
      <c r="K93" s="488"/>
      <c r="L93" s="489"/>
      <c r="M93" s="488"/>
      <c r="N93" s="489"/>
      <c r="O93" s="488"/>
      <c r="P93" s="489"/>
      <c r="Q93" s="488"/>
      <c r="R93" s="489"/>
      <c r="S93" s="488"/>
      <c r="T93" s="489"/>
      <c r="U93" s="511"/>
      <c r="V93" s="512"/>
      <c r="W93" s="513"/>
      <c r="X93" s="511"/>
      <c r="Y93" s="512"/>
      <c r="Z93" s="513"/>
      <c r="AA93" s="427"/>
      <c r="AB93" s="428"/>
      <c r="AC93" s="102"/>
    </row>
    <row r="94" spans="1:29" ht="24" hidden="1" customHeight="1" x14ac:dyDescent="0.3">
      <c r="A94" s="63"/>
      <c r="B94" s="103">
        <v>78</v>
      </c>
      <c r="C94" s="101"/>
      <c r="D94" s="155"/>
      <c r="E94" s="163"/>
      <c r="F94" s="467"/>
      <c r="G94" s="468"/>
      <c r="H94" s="469"/>
      <c r="I94" s="486" t="str">
        <f t="shared" si="2"/>
        <v/>
      </c>
      <c r="J94" s="487"/>
      <c r="K94" s="488"/>
      <c r="L94" s="489"/>
      <c r="M94" s="488"/>
      <c r="N94" s="489"/>
      <c r="O94" s="488"/>
      <c r="P94" s="489"/>
      <c r="Q94" s="488"/>
      <c r="R94" s="489"/>
      <c r="S94" s="488"/>
      <c r="T94" s="489"/>
      <c r="U94" s="511"/>
      <c r="V94" s="512"/>
      <c r="W94" s="513"/>
      <c r="X94" s="511"/>
      <c r="Y94" s="512"/>
      <c r="Z94" s="513"/>
      <c r="AA94" s="427"/>
      <c r="AB94" s="428"/>
      <c r="AC94" s="102"/>
    </row>
    <row r="95" spans="1:29" ht="24" hidden="1" customHeight="1" x14ac:dyDescent="0.3">
      <c r="A95" s="63"/>
      <c r="B95" s="103">
        <v>79</v>
      </c>
      <c r="C95" s="101"/>
      <c r="D95" s="155"/>
      <c r="E95" s="163"/>
      <c r="F95" s="467"/>
      <c r="G95" s="468"/>
      <c r="H95" s="469"/>
      <c r="I95" s="486" t="str">
        <f t="shared" si="2"/>
        <v/>
      </c>
      <c r="J95" s="487"/>
      <c r="K95" s="488"/>
      <c r="L95" s="489"/>
      <c r="M95" s="488"/>
      <c r="N95" s="489"/>
      <c r="O95" s="488"/>
      <c r="P95" s="489"/>
      <c r="Q95" s="488"/>
      <c r="R95" s="489"/>
      <c r="S95" s="488"/>
      <c r="T95" s="489"/>
      <c r="U95" s="511"/>
      <c r="V95" s="512"/>
      <c r="W95" s="513"/>
      <c r="X95" s="511"/>
      <c r="Y95" s="512"/>
      <c r="Z95" s="513"/>
      <c r="AA95" s="427"/>
      <c r="AB95" s="428"/>
      <c r="AC95" s="102"/>
    </row>
    <row r="96" spans="1:29" ht="24" hidden="1" customHeight="1" x14ac:dyDescent="0.3">
      <c r="A96" s="63"/>
      <c r="B96" s="157">
        <v>80</v>
      </c>
      <c r="C96" s="101"/>
      <c r="D96" s="155"/>
      <c r="E96" s="163"/>
      <c r="F96" s="467"/>
      <c r="G96" s="468"/>
      <c r="H96" s="469"/>
      <c r="I96" s="486" t="str">
        <f t="shared" si="2"/>
        <v/>
      </c>
      <c r="J96" s="487"/>
      <c r="K96" s="488"/>
      <c r="L96" s="489"/>
      <c r="M96" s="488"/>
      <c r="N96" s="489"/>
      <c r="O96" s="488"/>
      <c r="P96" s="489"/>
      <c r="Q96" s="488"/>
      <c r="R96" s="489"/>
      <c r="S96" s="488"/>
      <c r="T96" s="489"/>
      <c r="U96" s="511"/>
      <c r="V96" s="512"/>
      <c r="W96" s="513"/>
      <c r="X96" s="511"/>
      <c r="Y96" s="512"/>
      <c r="Z96" s="513"/>
      <c r="AA96" s="427"/>
      <c r="AB96" s="428"/>
      <c r="AC96" s="102"/>
    </row>
    <row r="97" spans="2:29" ht="30" customHeight="1" x14ac:dyDescent="0.3">
      <c r="B97" s="158"/>
      <c r="C97" s="159"/>
      <c r="D97" s="159"/>
      <c r="E97" s="160"/>
      <c r="F97" s="518" t="s">
        <v>54</v>
      </c>
      <c r="G97" s="518"/>
      <c r="H97" s="519"/>
      <c r="I97" s="516">
        <f>IF(SUM(I17:I96)=SUM(K97:T97),SUM(K97:S98),"小計確認")</f>
        <v>0</v>
      </c>
      <c r="J97" s="517"/>
      <c r="K97" s="516">
        <f>SUM(K17:K96)</f>
        <v>0</v>
      </c>
      <c r="L97" s="517"/>
      <c r="M97" s="516">
        <f>SUM(M17:M96)</f>
        <v>0</v>
      </c>
      <c r="N97" s="517"/>
      <c r="O97" s="516">
        <f>SUM(O17:O96)</f>
        <v>0</v>
      </c>
      <c r="P97" s="517"/>
      <c r="Q97" s="516">
        <f>SUM(Q17:Q96)</f>
        <v>0</v>
      </c>
      <c r="R97" s="517"/>
      <c r="S97" s="516">
        <f>SUM(S17:S96)</f>
        <v>0</v>
      </c>
      <c r="T97" s="517"/>
      <c r="U97" s="161"/>
      <c r="V97" s="159"/>
      <c r="W97" s="159"/>
      <c r="X97" s="160"/>
      <c r="Y97" s="160"/>
      <c r="Z97" s="160"/>
      <c r="AA97" s="159"/>
      <c r="AB97" s="159"/>
      <c r="AC97" s="162" t="s">
        <v>37</v>
      </c>
    </row>
    <row r="98" spans="2:29" ht="6" customHeight="1" x14ac:dyDescent="0.3"/>
    <row r="99" spans="2:29" ht="13.5" customHeight="1" x14ac:dyDescent="0.3">
      <c r="B99" s="515" t="s">
        <v>223</v>
      </c>
      <c r="C99" s="515"/>
      <c r="D99" s="515"/>
      <c r="E99" s="515"/>
    </row>
    <row r="100" spans="2:29" x14ac:dyDescent="0.3">
      <c r="B100" s="515"/>
      <c r="C100" s="515"/>
      <c r="D100" s="515"/>
      <c r="E100" s="515"/>
    </row>
    <row r="101" spans="2:29" x14ac:dyDescent="0.3">
      <c r="B101" s="515"/>
      <c r="C101" s="515"/>
      <c r="D101" s="515"/>
      <c r="E101" s="515"/>
    </row>
    <row r="102" spans="2:29" x14ac:dyDescent="0.3">
      <c r="B102" s="515"/>
      <c r="C102" s="515"/>
      <c r="D102" s="515"/>
      <c r="E102" s="515"/>
    </row>
  </sheetData>
  <sheetProtection algorithmName="SHA-512" hashValue="3JXOEBJ6dtu1zEdwv+9B++4GVKWWD7PFGXIxnmUfz3rDQ/JdjRXAn5IaqRye7PFwyoKi0RahY7mUHmBgYwJ59A==" saltValue="ieTNzhLRZ1tAWrbPumyRfg==" spinCount="100000" sheet="1" objects="1" scenarios="1" formatCells="0" formatColumns="0" formatRows="0"/>
  <mergeCells count="878">
    <mergeCell ref="B99:E102"/>
    <mergeCell ref="I97:J97"/>
    <mergeCell ref="I96:J96"/>
    <mergeCell ref="K96:L96"/>
    <mergeCell ref="M96:N96"/>
    <mergeCell ref="O96:P96"/>
    <mergeCell ref="Q96:R96"/>
    <mergeCell ref="S96:T96"/>
    <mergeCell ref="I95:J95"/>
    <mergeCell ref="K95:L95"/>
    <mergeCell ref="M95:N95"/>
    <mergeCell ref="O95:P95"/>
    <mergeCell ref="Q95:R95"/>
    <mergeCell ref="S95:T95"/>
    <mergeCell ref="S97:T97"/>
    <mergeCell ref="Q97:R97"/>
    <mergeCell ref="O97:P97"/>
    <mergeCell ref="M97:N97"/>
    <mergeCell ref="K97:L97"/>
    <mergeCell ref="F97:H97"/>
    <mergeCell ref="I94:J94"/>
    <mergeCell ref="K94:L94"/>
    <mergeCell ref="M94:N94"/>
    <mergeCell ref="O94:P94"/>
    <mergeCell ref="Q94:R94"/>
    <mergeCell ref="S94:T94"/>
    <mergeCell ref="I93:J93"/>
    <mergeCell ref="K93:L93"/>
    <mergeCell ref="M93:N93"/>
    <mergeCell ref="O93:P93"/>
    <mergeCell ref="Q93:R93"/>
    <mergeCell ref="S93:T93"/>
    <mergeCell ref="I92:J92"/>
    <mergeCell ref="K92:L92"/>
    <mergeCell ref="M92:N92"/>
    <mergeCell ref="O92:P92"/>
    <mergeCell ref="Q92:R92"/>
    <mergeCell ref="S92:T92"/>
    <mergeCell ref="I91:J91"/>
    <mergeCell ref="K91:L91"/>
    <mergeCell ref="M91:N91"/>
    <mergeCell ref="O91:P91"/>
    <mergeCell ref="Q91:R91"/>
    <mergeCell ref="S91:T91"/>
    <mergeCell ref="I90:J90"/>
    <mergeCell ref="K90:L90"/>
    <mergeCell ref="M90:N90"/>
    <mergeCell ref="O90:P90"/>
    <mergeCell ref="Q90:R90"/>
    <mergeCell ref="S90:T90"/>
    <mergeCell ref="I89:J89"/>
    <mergeCell ref="K89:L89"/>
    <mergeCell ref="M89:N89"/>
    <mergeCell ref="O89:P89"/>
    <mergeCell ref="Q89:R89"/>
    <mergeCell ref="S89:T89"/>
    <mergeCell ref="I88:J88"/>
    <mergeCell ref="K88:L88"/>
    <mergeCell ref="M88:N88"/>
    <mergeCell ref="O88:P88"/>
    <mergeCell ref="Q88:R88"/>
    <mergeCell ref="S88:T88"/>
    <mergeCell ref="I87:J87"/>
    <mergeCell ref="K87:L87"/>
    <mergeCell ref="M87:N87"/>
    <mergeCell ref="O87:P87"/>
    <mergeCell ref="Q87:R87"/>
    <mergeCell ref="S87:T87"/>
    <mergeCell ref="I86:J86"/>
    <mergeCell ref="K86:L86"/>
    <mergeCell ref="M86:N86"/>
    <mergeCell ref="O86:P86"/>
    <mergeCell ref="Q86:R86"/>
    <mergeCell ref="S86:T86"/>
    <mergeCell ref="I85:J85"/>
    <mergeCell ref="K85:L85"/>
    <mergeCell ref="M85:N85"/>
    <mergeCell ref="O85:P85"/>
    <mergeCell ref="Q85:R85"/>
    <mergeCell ref="S85:T85"/>
    <mergeCell ref="I84:J84"/>
    <mergeCell ref="K84:L84"/>
    <mergeCell ref="M84:N84"/>
    <mergeCell ref="O84:P84"/>
    <mergeCell ref="Q84:R84"/>
    <mergeCell ref="S84:T84"/>
    <mergeCell ref="I83:J83"/>
    <mergeCell ref="K83:L83"/>
    <mergeCell ref="M83:N83"/>
    <mergeCell ref="O83:P83"/>
    <mergeCell ref="Q83:R83"/>
    <mergeCell ref="S83:T83"/>
    <mergeCell ref="I82:J82"/>
    <mergeCell ref="K82:L82"/>
    <mergeCell ref="M82:N82"/>
    <mergeCell ref="O82:P82"/>
    <mergeCell ref="Q82:R82"/>
    <mergeCell ref="S82:T82"/>
    <mergeCell ref="I81:J81"/>
    <mergeCell ref="K81:L81"/>
    <mergeCell ref="M81:N81"/>
    <mergeCell ref="O81:P81"/>
    <mergeCell ref="Q81:R81"/>
    <mergeCell ref="S81:T81"/>
    <mergeCell ref="I80:J80"/>
    <mergeCell ref="K80:L80"/>
    <mergeCell ref="M80:N80"/>
    <mergeCell ref="O80:P80"/>
    <mergeCell ref="Q80:R80"/>
    <mergeCell ref="S80:T80"/>
    <mergeCell ref="I79:J79"/>
    <mergeCell ref="K79:L79"/>
    <mergeCell ref="M79:N79"/>
    <mergeCell ref="O79:P79"/>
    <mergeCell ref="Q79:R79"/>
    <mergeCell ref="S79:T79"/>
    <mergeCell ref="I78:J78"/>
    <mergeCell ref="K78:L78"/>
    <mergeCell ref="M78:N78"/>
    <mergeCell ref="O78:P78"/>
    <mergeCell ref="Q78:R78"/>
    <mergeCell ref="S78:T78"/>
    <mergeCell ref="I77:J77"/>
    <mergeCell ref="K77:L77"/>
    <mergeCell ref="M77:N77"/>
    <mergeCell ref="O77:P77"/>
    <mergeCell ref="Q77:R77"/>
    <mergeCell ref="S77:T77"/>
    <mergeCell ref="I76:J76"/>
    <mergeCell ref="K76:L76"/>
    <mergeCell ref="M76:N76"/>
    <mergeCell ref="O76:P76"/>
    <mergeCell ref="Q76:R76"/>
    <mergeCell ref="S76:T76"/>
    <mergeCell ref="I75:J75"/>
    <mergeCell ref="K75:L75"/>
    <mergeCell ref="M75:N75"/>
    <mergeCell ref="O75:P75"/>
    <mergeCell ref="Q75:R75"/>
    <mergeCell ref="S75:T75"/>
    <mergeCell ref="I74:J74"/>
    <mergeCell ref="K74:L74"/>
    <mergeCell ref="M74:N74"/>
    <mergeCell ref="O74:P74"/>
    <mergeCell ref="Q74:R74"/>
    <mergeCell ref="S74:T74"/>
    <mergeCell ref="I73:J73"/>
    <mergeCell ref="K73:L73"/>
    <mergeCell ref="M73:N73"/>
    <mergeCell ref="O73:P73"/>
    <mergeCell ref="Q73:R73"/>
    <mergeCell ref="S73:T73"/>
    <mergeCell ref="I72:J72"/>
    <mergeCell ref="K72:L72"/>
    <mergeCell ref="M72:N72"/>
    <mergeCell ref="O72:P72"/>
    <mergeCell ref="Q72:R72"/>
    <mergeCell ref="S72:T72"/>
    <mergeCell ref="I71:J71"/>
    <mergeCell ref="K71:L71"/>
    <mergeCell ref="M71:N71"/>
    <mergeCell ref="O71:P71"/>
    <mergeCell ref="Q71:R71"/>
    <mergeCell ref="S71:T71"/>
    <mergeCell ref="I70:J70"/>
    <mergeCell ref="K70:L70"/>
    <mergeCell ref="M70:N70"/>
    <mergeCell ref="O70:P70"/>
    <mergeCell ref="Q70:R70"/>
    <mergeCell ref="S70:T70"/>
    <mergeCell ref="I69:J69"/>
    <mergeCell ref="K69:L69"/>
    <mergeCell ref="M69:N69"/>
    <mergeCell ref="O69:P69"/>
    <mergeCell ref="Q69:R69"/>
    <mergeCell ref="S69:T69"/>
    <mergeCell ref="I68:J68"/>
    <mergeCell ref="K68:L68"/>
    <mergeCell ref="M68:N68"/>
    <mergeCell ref="O68:P68"/>
    <mergeCell ref="Q68:R68"/>
    <mergeCell ref="S68:T68"/>
    <mergeCell ref="I67:J67"/>
    <mergeCell ref="K67:L67"/>
    <mergeCell ref="M67:N67"/>
    <mergeCell ref="O67:P67"/>
    <mergeCell ref="Q67:R67"/>
    <mergeCell ref="S67:T67"/>
    <mergeCell ref="I66:J66"/>
    <mergeCell ref="K66:L66"/>
    <mergeCell ref="M66:N66"/>
    <mergeCell ref="O66:P66"/>
    <mergeCell ref="Q66:R66"/>
    <mergeCell ref="S66:T66"/>
    <mergeCell ref="I65:J65"/>
    <mergeCell ref="K65:L65"/>
    <mergeCell ref="M65:N65"/>
    <mergeCell ref="O65:P65"/>
    <mergeCell ref="Q65:R65"/>
    <mergeCell ref="S65:T65"/>
    <mergeCell ref="I64:J64"/>
    <mergeCell ref="K64:L64"/>
    <mergeCell ref="M64:N64"/>
    <mergeCell ref="O64:P64"/>
    <mergeCell ref="Q64:R64"/>
    <mergeCell ref="S64:T64"/>
    <mergeCell ref="I63:J63"/>
    <mergeCell ref="K63:L63"/>
    <mergeCell ref="M63:N63"/>
    <mergeCell ref="O63:P63"/>
    <mergeCell ref="Q63:R63"/>
    <mergeCell ref="S63:T63"/>
    <mergeCell ref="I62:J62"/>
    <mergeCell ref="K62:L62"/>
    <mergeCell ref="M62:N62"/>
    <mergeCell ref="O62:P62"/>
    <mergeCell ref="Q62:R62"/>
    <mergeCell ref="S62:T62"/>
    <mergeCell ref="I61:J61"/>
    <mergeCell ref="K61:L61"/>
    <mergeCell ref="M61:N61"/>
    <mergeCell ref="O61:P61"/>
    <mergeCell ref="Q61:R61"/>
    <mergeCell ref="S61:T61"/>
    <mergeCell ref="I60:J60"/>
    <mergeCell ref="K60:L60"/>
    <mergeCell ref="M60:N60"/>
    <mergeCell ref="O60:P60"/>
    <mergeCell ref="Q60:R60"/>
    <mergeCell ref="S60:T60"/>
    <mergeCell ref="I59:J59"/>
    <mergeCell ref="K59:L59"/>
    <mergeCell ref="M59:N59"/>
    <mergeCell ref="O59:P59"/>
    <mergeCell ref="Q59:R59"/>
    <mergeCell ref="S59:T59"/>
    <mergeCell ref="I58:J58"/>
    <mergeCell ref="K58:L58"/>
    <mergeCell ref="M58:N58"/>
    <mergeCell ref="O58:P58"/>
    <mergeCell ref="Q58:R58"/>
    <mergeCell ref="S58:T58"/>
    <mergeCell ref="I57:J57"/>
    <mergeCell ref="K57:L57"/>
    <mergeCell ref="M57:N57"/>
    <mergeCell ref="O57:P57"/>
    <mergeCell ref="Q57:R57"/>
    <mergeCell ref="S57:T57"/>
    <mergeCell ref="I56:J56"/>
    <mergeCell ref="K56:L56"/>
    <mergeCell ref="M56:N56"/>
    <mergeCell ref="O56:P56"/>
    <mergeCell ref="Q56:R56"/>
    <mergeCell ref="S56:T56"/>
    <mergeCell ref="I55:J55"/>
    <mergeCell ref="K55:L55"/>
    <mergeCell ref="M55:N55"/>
    <mergeCell ref="O55:P55"/>
    <mergeCell ref="Q55:R55"/>
    <mergeCell ref="S55:T55"/>
    <mergeCell ref="I54:J54"/>
    <mergeCell ref="K54:L54"/>
    <mergeCell ref="M54:N54"/>
    <mergeCell ref="O54:P54"/>
    <mergeCell ref="Q54:R54"/>
    <mergeCell ref="S54:T54"/>
    <mergeCell ref="I53:J53"/>
    <mergeCell ref="K53:L53"/>
    <mergeCell ref="M53:N53"/>
    <mergeCell ref="O53:P53"/>
    <mergeCell ref="Q53:R53"/>
    <mergeCell ref="S53:T53"/>
    <mergeCell ref="I52:J52"/>
    <mergeCell ref="K52:L52"/>
    <mergeCell ref="M52:N52"/>
    <mergeCell ref="O52:P52"/>
    <mergeCell ref="Q52:R52"/>
    <mergeCell ref="S52:T52"/>
    <mergeCell ref="I51:J51"/>
    <mergeCell ref="K51:L51"/>
    <mergeCell ref="M51:N51"/>
    <mergeCell ref="O51:P51"/>
    <mergeCell ref="Q51:R51"/>
    <mergeCell ref="S51:T51"/>
    <mergeCell ref="I50:J50"/>
    <mergeCell ref="K50:L50"/>
    <mergeCell ref="M50:N50"/>
    <mergeCell ref="O50:P50"/>
    <mergeCell ref="Q50:R50"/>
    <mergeCell ref="S50:T50"/>
    <mergeCell ref="I49:J49"/>
    <mergeCell ref="K49:L49"/>
    <mergeCell ref="M49:N49"/>
    <mergeCell ref="O49:P49"/>
    <mergeCell ref="Q49:R49"/>
    <mergeCell ref="S49:T49"/>
    <mergeCell ref="I48:J48"/>
    <mergeCell ref="K48:L48"/>
    <mergeCell ref="M48:N48"/>
    <mergeCell ref="O48:P48"/>
    <mergeCell ref="Q48:R48"/>
    <mergeCell ref="S48:T48"/>
    <mergeCell ref="I47:J47"/>
    <mergeCell ref="K47:L47"/>
    <mergeCell ref="M47:N47"/>
    <mergeCell ref="O47:P47"/>
    <mergeCell ref="Q47:R47"/>
    <mergeCell ref="S47:T47"/>
    <mergeCell ref="I46:J46"/>
    <mergeCell ref="K46:L46"/>
    <mergeCell ref="M46:N46"/>
    <mergeCell ref="O46:P46"/>
    <mergeCell ref="Q46:R46"/>
    <mergeCell ref="S46:T46"/>
    <mergeCell ref="I45:J45"/>
    <mergeCell ref="K45:L45"/>
    <mergeCell ref="M45:N45"/>
    <mergeCell ref="O45:P45"/>
    <mergeCell ref="Q45:R45"/>
    <mergeCell ref="S45:T45"/>
    <mergeCell ref="I44:J44"/>
    <mergeCell ref="K44:L44"/>
    <mergeCell ref="M44:N44"/>
    <mergeCell ref="O44:P44"/>
    <mergeCell ref="Q44:R44"/>
    <mergeCell ref="S44:T44"/>
    <mergeCell ref="I43:J43"/>
    <mergeCell ref="K43:L43"/>
    <mergeCell ref="M43:N43"/>
    <mergeCell ref="O43:P43"/>
    <mergeCell ref="Q43:R43"/>
    <mergeCell ref="S43:T43"/>
    <mergeCell ref="I42:J42"/>
    <mergeCell ref="K42:L42"/>
    <mergeCell ref="M42:N42"/>
    <mergeCell ref="O42:P42"/>
    <mergeCell ref="Q42:R42"/>
    <mergeCell ref="S42:T42"/>
    <mergeCell ref="I41:J41"/>
    <mergeCell ref="K41:L41"/>
    <mergeCell ref="M41:N41"/>
    <mergeCell ref="O41:P41"/>
    <mergeCell ref="Q41:R41"/>
    <mergeCell ref="S41:T41"/>
    <mergeCell ref="I40:J40"/>
    <mergeCell ref="K40:L40"/>
    <mergeCell ref="M40:N40"/>
    <mergeCell ref="O40:P40"/>
    <mergeCell ref="Q40:R40"/>
    <mergeCell ref="S40:T40"/>
    <mergeCell ref="I39:J39"/>
    <mergeCell ref="K39:L39"/>
    <mergeCell ref="M39:N39"/>
    <mergeCell ref="O39:P39"/>
    <mergeCell ref="Q39:R39"/>
    <mergeCell ref="S39:T39"/>
    <mergeCell ref="I38:J38"/>
    <mergeCell ref="K38:L38"/>
    <mergeCell ref="M38:N38"/>
    <mergeCell ref="O38:P38"/>
    <mergeCell ref="Q38:R38"/>
    <mergeCell ref="S38:T38"/>
    <mergeCell ref="I37:J37"/>
    <mergeCell ref="K37:L37"/>
    <mergeCell ref="M37:N37"/>
    <mergeCell ref="O37:P37"/>
    <mergeCell ref="Q37:R37"/>
    <mergeCell ref="S37:T37"/>
    <mergeCell ref="I36:J36"/>
    <mergeCell ref="K36:L36"/>
    <mergeCell ref="M36:N36"/>
    <mergeCell ref="O36:P36"/>
    <mergeCell ref="Q36:R36"/>
    <mergeCell ref="S36:T36"/>
    <mergeCell ref="I35:J35"/>
    <mergeCell ref="K35:L35"/>
    <mergeCell ref="M35:N35"/>
    <mergeCell ref="O35:P35"/>
    <mergeCell ref="Q35:R35"/>
    <mergeCell ref="S35:T35"/>
    <mergeCell ref="I34:J34"/>
    <mergeCell ref="K34:L34"/>
    <mergeCell ref="M34:N34"/>
    <mergeCell ref="O34:P34"/>
    <mergeCell ref="Q34:R34"/>
    <mergeCell ref="S34:T34"/>
    <mergeCell ref="I33:J33"/>
    <mergeCell ref="K33:L33"/>
    <mergeCell ref="M33:N33"/>
    <mergeCell ref="O33:P33"/>
    <mergeCell ref="Q33:R33"/>
    <mergeCell ref="S33:T33"/>
    <mergeCell ref="I32:J32"/>
    <mergeCell ref="K32:L32"/>
    <mergeCell ref="M32:N32"/>
    <mergeCell ref="O32:P32"/>
    <mergeCell ref="Q32:R32"/>
    <mergeCell ref="S32:T32"/>
    <mergeCell ref="I31:J31"/>
    <mergeCell ref="K31:L31"/>
    <mergeCell ref="M31:N31"/>
    <mergeCell ref="O31:P31"/>
    <mergeCell ref="Q31:R31"/>
    <mergeCell ref="S31:T31"/>
    <mergeCell ref="I30:J30"/>
    <mergeCell ref="K30:L30"/>
    <mergeCell ref="M30:N30"/>
    <mergeCell ref="O30:P30"/>
    <mergeCell ref="Q30:R30"/>
    <mergeCell ref="S30:T30"/>
    <mergeCell ref="I29:J29"/>
    <mergeCell ref="K29:L29"/>
    <mergeCell ref="M29:N29"/>
    <mergeCell ref="O29:P29"/>
    <mergeCell ref="Q29:R29"/>
    <mergeCell ref="S29:T29"/>
    <mergeCell ref="I28:J28"/>
    <mergeCell ref="K28:L28"/>
    <mergeCell ref="M28:N28"/>
    <mergeCell ref="O28:P28"/>
    <mergeCell ref="Q28:R28"/>
    <mergeCell ref="S28:T28"/>
    <mergeCell ref="I27:J27"/>
    <mergeCell ref="K27:L27"/>
    <mergeCell ref="M27:N27"/>
    <mergeCell ref="O27:P27"/>
    <mergeCell ref="Q27:R27"/>
    <mergeCell ref="S27:T27"/>
    <mergeCell ref="S24:T24"/>
    <mergeCell ref="I23:J23"/>
    <mergeCell ref="K23:L23"/>
    <mergeCell ref="M23:N23"/>
    <mergeCell ref="O23:P23"/>
    <mergeCell ref="Q23:R23"/>
    <mergeCell ref="S23:T23"/>
    <mergeCell ref="I26:J26"/>
    <mergeCell ref="K26:L26"/>
    <mergeCell ref="M26:N26"/>
    <mergeCell ref="O26:P26"/>
    <mergeCell ref="Q26:R26"/>
    <mergeCell ref="S26:T26"/>
    <mergeCell ref="I25:J25"/>
    <mergeCell ref="K25:L25"/>
    <mergeCell ref="M25:N25"/>
    <mergeCell ref="O25:P25"/>
    <mergeCell ref="Q25:R25"/>
    <mergeCell ref="S25:T25"/>
    <mergeCell ref="S18:T18"/>
    <mergeCell ref="I19:J19"/>
    <mergeCell ref="K19:L19"/>
    <mergeCell ref="M19:N19"/>
    <mergeCell ref="O19:P19"/>
    <mergeCell ref="Q19:R19"/>
    <mergeCell ref="S19:T19"/>
    <mergeCell ref="I22:J22"/>
    <mergeCell ref="K22:L22"/>
    <mergeCell ref="M22:N22"/>
    <mergeCell ref="O22:P22"/>
    <mergeCell ref="Q22:R22"/>
    <mergeCell ref="S22:T22"/>
    <mergeCell ref="I21:J21"/>
    <mergeCell ref="K21:L21"/>
    <mergeCell ref="M21:N21"/>
    <mergeCell ref="O21:P21"/>
    <mergeCell ref="Q21:R21"/>
    <mergeCell ref="S21:T21"/>
    <mergeCell ref="S17:T17"/>
    <mergeCell ref="Q17:R17"/>
    <mergeCell ref="O17:P17"/>
    <mergeCell ref="M17:N17"/>
    <mergeCell ref="K17:L17"/>
    <mergeCell ref="F96:H96"/>
    <mergeCell ref="O18:P18"/>
    <mergeCell ref="I18:J18"/>
    <mergeCell ref="K18:L18"/>
    <mergeCell ref="M18:N18"/>
    <mergeCell ref="F90:H90"/>
    <mergeCell ref="F91:H91"/>
    <mergeCell ref="F92:H92"/>
    <mergeCell ref="F93:H93"/>
    <mergeCell ref="F94:H94"/>
    <mergeCell ref="F95:H95"/>
    <mergeCell ref="F84:H84"/>
    <mergeCell ref="F85:H85"/>
    <mergeCell ref="I20:J20"/>
    <mergeCell ref="K20:L20"/>
    <mergeCell ref="M20:N20"/>
    <mergeCell ref="O20:P20"/>
    <mergeCell ref="Q20:R20"/>
    <mergeCell ref="S20:T20"/>
    <mergeCell ref="F86:H86"/>
    <mergeCell ref="F87:H87"/>
    <mergeCell ref="F88:H88"/>
    <mergeCell ref="F89:H89"/>
    <mergeCell ref="F78:H78"/>
    <mergeCell ref="F79:H79"/>
    <mergeCell ref="F80:H80"/>
    <mergeCell ref="F81:H81"/>
    <mergeCell ref="F82:H82"/>
    <mergeCell ref="F83:H83"/>
    <mergeCell ref="F72:H72"/>
    <mergeCell ref="F73:H73"/>
    <mergeCell ref="F74:H74"/>
    <mergeCell ref="F75:H75"/>
    <mergeCell ref="F76:H76"/>
    <mergeCell ref="F77:H77"/>
    <mergeCell ref="F66:H66"/>
    <mergeCell ref="F67:H67"/>
    <mergeCell ref="F68:H68"/>
    <mergeCell ref="F69:H69"/>
    <mergeCell ref="F70:H70"/>
    <mergeCell ref="F71:H71"/>
    <mergeCell ref="F60:H60"/>
    <mergeCell ref="F61:H61"/>
    <mergeCell ref="F62:H62"/>
    <mergeCell ref="F63:H63"/>
    <mergeCell ref="F64:H64"/>
    <mergeCell ref="F65:H65"/>
    <mergeCell ref="F54:H54"/>
    <mergeCell ref="F55:H55"/>
    <mergeCell ref="F56:H56"/>
    <mergeCell ref="F57:H57"/>
    <mergeCell ref="F58:H58"/>
    <mergeCell ref="F59:H59"/>
    <mergeCell ref="F48:H48"/>
    <mergeCell ref="F49:H49"/>
    <mergeCell ref="F50:H50"/>
    <mergeCell ref="F51:H51"/>
    <mergeCell ref="F52:H52"/>
    <mergeCell ref="F53:H53"/>
    <mergeCell ref="F42:H42"/>
    <mergeCell ref="F43:H43"/>
    <mergeCell ref="F44:H44"/>
    <mergeCell ref="F45:H45"/>
    <mergeCell ref="F46:H46"/>
    <mergeCell ref="F47:H47"/>
    <mergeCell ref="F37:H37"/>
    <mergeCell ref="F38:H38"/>
    <mergeCell ref="F39:H39"/>
    <mergeCell ref="F40:H40"/>
    <mergeCell ref="F41:H41"/>
    <mergeCell ref="F30:H30"/>
    <mergeCell ref="F31:H31"/>
    <mergeCell ref="F32:H32"/>
    <mergeCell ref="F33:H33"/>
    <mergeCell ref="F34:H34"/>
    <mergeCell ref="F35:H35"/>
    <mergeCell ref="U94:W94"/>
    <mergeCell ref="X94:Z94"/>
    <mergeCell ref="U95:W95"/>
    <mergeCell ref="X95:Z95"/>
    <mergeCell ref="U96:W96"/>
    <mergeCell ref="X96:Z96"/>
    <mergeCell ref="U91:W91"/>
    <mergeCell ref="X91:Z91"/>
    <mergeCell ref="U92:W92"/>
    <mergeCell ref="X92:Z92"/>
    <mergeCell ref="U93:W93"/>
    <mergeCell ref="X93:Z93"/>
    <mergeCell ref="U88:W88"/>
    <mergeCell ref="X88:Z88"/>
    <mergeCell ref="U89:W89"/>
    <mergeCell ref="X89:Z89"/>
    <mergeCell ref="U90:W90"/>
    <mergeCell ref="X90:Z90"/>
    <mergeCell ref="U85:W85"/>
    <mergeCell ref="X85:Z85"/>
    <mergeCell ref="U86:W86"/>
    <mergeCell ref="X86:Z86"/>
    <mergeCell ref="U87:W87"/>
    <mergeCell ref="X87:Z87"/>
    <mergeCell ref="U82:W82"/>
    <mergeCell ref="X82:Z82"/>
    <mergeCell ref="U83:W83"/>
    <mergeCell ref="X83:Z83"/>
    <mergeCell ref="U84:W84"/>
    <mergeCell ref="X84:Z84"/>
    <mergeCell ref="U79:W79"/>
    <mergeCell ref="X79:Z79"/>
    <mergeCell ref="U80:W80"/>
    <mergeCell ref="X80:Z80"/>
    <mergeCell ref="U81:W81"/>
    <mergeCell ref="X81:Z81"/>
    <mergeCell ref="U76:W76"/>
    <mergeCell ref="X76:Z76"/>
    <mergeCell ref="U77:W77"/>
    <mergeCell ref="X77:Z77"/>
    <mergeCell ref="U78:W78"/>
    <mergeCell ref="X78:Z78"/>
    <mergeCell ref="U73:W73"/>
    <mergeCell ref="X73:Z73"/>
    <mergeCell ref="U74:W74"/>
    <mergeCell ref="X74:Z74"/>
    <mergeCell ref="U75:W75"/>
    <mergeCell ref="X75:Z75"/>
    <mergeCell ref="U70:W70"/>
    <mergeCell ref="X70:Z70"/>
    <mergeCell ref="U71:W71"/>
    <mergeCell ref="X71:Z71"/>
    <mergeCell ref="U72:W72"/>
    <mergeCell ref="X72:Z72"/>
    <mergeCell ref="U67:W67"/>
    <mergeCell ref="X67:Z67"/>
    <mergeCell ref="U68:W68"/>
    <mergeCell ref="X68:Z68"/>
    <mergeCell ref="U69:W69"/>
    <mergeCell ref="X69:Z69"/>
    <mergeCell ref="U64:W64"/>
    <mergeCell ref="X64:Z64"/>
    <mergeCell ref="U65:W65"/>
    <mergeCell ref="X65:Z65"/>
    <mergeCell ref="U66:W66"/>
    <mergeCell ref="X66:Z66"/>
    <mergeCell ref="U61:W61"/>
    <mergeCell ref="X61:Z61"/>
    <mergeCell ref="U62:W62"/>
    <mergeCell ref="X62:Z62"/>
    <mergeCell ref="U63:W63"/>
    <mergeCell ref="X63:Z63"/>
    <mergeCell ref="U58:W58"/>
    <mergeCell ref="X58:Z58"/>
    <mergeCell ref="U59:W59"/>
    <mergeCell ref="X59:Z59"/>
    <mergeCell ref="U60:W60"/>
    <mergeCell ref="X60:Z60"/>
    <mergeCell ref="U55:W55"/>
    <mergeCell ref="X55:Z55"/>
    <mergeCell ref="U56:W56"/>
    <mergeCell ref="X56:Z56"/>
    <mergeCell ref="U57:W57"/>
    <mergeCell ref="X57:Z57"/>
    <mergeCell ref="U52:W52"/>
    <mergeCell ref="X52:Z52"/>
    <mergeCell ref="U53:W53"/>
    <mergeCell ref="X53:Z53"/>
    <mergeCell ref="U54:W54"/>
    <mergeCell ref="X54:Z54"/>
    <mergeCell ref="U49:W49"/>
    <mergeCell ref="X49:Z49"/>
    <mergeCell ref="U50:W50"/>
    <mergeCell ref="X50:Z50"/>
    <mergeCell ref="U51:W51"/>
    <mergeCell ref="X51:Z51"/>
    <mergeCell ref="U46:W46"/>
    <mergeCell ref="X46:Z46"/>
    <mergeCell ref="U47:W47"/>
    <mergeCell ref="X47:Z47"/>
    <mergeCell ref="U48:W48"/>
    <mergeCell ref="X48:Z48"/>
    <mergeCell ref="U43:W43"/>
    <mergeCell ref="X43:Z43"/>
    <mergeCell ref="U44:W44"/>
    <mergeCell ref="X44:Z44"/>
    <mergeCell ref="U45:W45"/>
    <mergeCell ref="X45:Z45"/>
    <mergeCell ref="U40:W40"/>
    <mergeCell ref="X40:Z40"/>
    <mergeCell ref="U41:W41"/>
    <mergeCell ref="X41:Z41"/>
    <mergeCell ref="U42:W42"/>
    <mergeCell ref="X42:Z42"/>
    <mergeCell ref="U37:W37"/>
    <mergeCell ref="X37:Z37"/>
    <mergeCell ref="U38:W38"/>
    <mergeCell ref="X38:Z38"/>
    <mergeCell ref="U39:W39"/>
    <mergeCell ref="X39:Z39"/>
    <mergeCell ref="X33:Z33"/>
    <mergeCell ref="U34:W34"/>
    <mergeCell ref="X34:Z34"/>
    <mergeCell ref="U35:W35"/>
    <mergeCell ref="X35:Z35"/>
    <mergeCell ref="U36:W36"/>
    <mergeCell ref="X36:Z36"/>
    <mergeCell ref="U29:W29"/>
    <mergeCell ref="X29:Z29"/>
    <mergeCell ref="U30:W30"/>
    <mergeCell ref="X30:Z30"/>
    <mergeCell ref="U31:W31"/>
    <mergeCell ref="X31:Z31"/>
    <mergeCell ref="U32:W32"/>
    <mergeCell ref="X32:Z32"/>
    <mergeCell ref="U33:W33"/>
    <mergeCell ref="U26:W26"/>
    <mergeCell ref="X26:Z26"/>
    <mergeCell ref="U27:W27"/>
    <mergeCell ref="X27:Z27"/>
    <mergeCell ref="U28:W28"/>
    <mergeCell ref="X28:Z28"/>
    <mergeCell ref="U23:W23"/>
    <mergeCell ref="X23:Z23"/>
    <mergeCell ref="U24:W24"/>
    <mergeCell ref="X24:Z24"/>
    <mergeCell ref="U25:W25"/>
    <mergeCell ref="X25:Z25"/>
    <mergeCell ref="U20:W20"/>
    <mergeCell ref="X20:Z20"/>
    <mergeCell ref="U21:W21"/>
    <mergeCell ref="X21:Z21"/>
    <mergeCell ref="U22:W22"/>
    <mergeCell ref="X22:Z22"/>
    <mergeCell ref="X17:Z17"/>
    <mergeCell ref="U17:W17"/>
    <mergeCell ref="U18:W18"/>
    <mergeCell ref="X18:Z18"/>
    <mergeCell ref="U19:W19"/>
    <mergeCell ref="X19:Z19"/>
    <mergeCell ref="B14:B16"/>
    <mergeCell ref="U14:AC14"/>
    <mergeCell ref="E14:E16"/>
    <mergeCell ref="S15:T15"/>
    <mergeCell ref="O15:P15"/>
    <mergeCell ref="O16:P16"/>
    <mergeCell ref="S16:T16"/>
    <mergeCell ref="AC15:AC16"/>
    <mergeCell ref="X15:Z16"/>
    <mergeCell ref="U15:W16"/>
    <mergeCell ref="K14:T14"/>
    <mergeCell ref="Q15:R16"/>
    <mergeCell ref="AA15:AB16"/>
    <mergeCell ref="I14:J16"/>
    <mergeCell ref="C14:C16"/>
    <mergeCell ref="D14:D16"/>
    <mergeCell ref="M15:N16"/>
    <mergeCell ref="K15:L16"/>
    <mergeCell ref="U1:AC1"/>
    <mergeCell ref="B1:B3"/>
    <mergeCell ref="C1:C3"/>
    <mergeCell ref="D1:D3"/>
    <mergeCell ref="E1:E3"/>
    <mergeCell ref="F1:H3"/>
    <mergeCell ref="I1:J3"/>
    <mergeCell ref="K2:L3"/>
    <mergeCell ref="M2:N3"/>
    <mergeCell ref="O2:P2"/>
    <mergeCell ref="Q2:R3"/>
    <mergeCell ref="S2:T2"/>
    <mergeCell ref="U2:W3"/>
    <mergeCell ref="X2:Z3"/>
    <mergeCell ref="K1:T1"/>
    <mergeCell ref="AC2:AC3"/>
    <mergeCell ref="O3:P3"/>
    <mergeCell ref="S3:T3"/>
    <mergeCell ref="Q12:R12"/>
    <mergeCell ref="Q11:R11"/>
    <mergeCell ref="Q10:R10"/>
    <mergeCell ref="F14:H16"/>
    <mergeCell ref="F17:H17"/>
    <mergeCell ref="F24:H24"/>
    <mergeCell ref="F25:H25"/>
    <mergeCell ref="F26:H26"/>
    <mergeCell ref="F27:H27"/>
    <mergeCell ref="I17:J17"/>
    <mergeCell ref="Q18:R18"/>
    <mergeCell ref="I24:J24"/>
    <mergeCell ref="K24:L24"/>
    <mergeCell ref="M24:N24"/>
    <mergeCell ref="O24:P24"/>
    <mergeCell ref="Q24:R24"/>
    <mergeCell ref="F28:H28"/>
    <mergeCell ref="F29:H29"/>
    <mergeCell ref="F18:H18"/>
    <mergeCell ref="F19:H19"/>
    <mergeCell ref="F20:H20"/>
    <mergeCell ref="F21:H21"/>
    <mergeCell ref="F22:H22"/>
    <mergeCell ref="F23:H23"/>
    <mergeCell ref="F36:H36"/>
    <mergeCell ref="B9:D9"/>
    <mergeCell ref="B10:D10"/>
    <mergeCell ref="AB12:AC12"/>
    <mergeCell ref="AB11:AC11"/>
    <mergeCell ref="AB10:AC10"/>
    <mergeCell ref="AB9:AC9"/>
    <mergeCell ref="E9:O9"/>
    <mergeCell ref="E10:O10"/>
    <mergeCell ref="B12:D12"/>
    <mergeCell ref="K11:P12"/>
    <mergeCell ref="Q9:R9"/>
    <mergeCell ref="E12:F12"/>
    <mergeCell ref="S12:U12"/>
    <mergeCell ref="S11:U11"/>
    <mergeCell ref="S10:U10"/>
    <mergeCell ref="V12:X12"/>
    <mergeCell ref="V11:X11"/>
    <mergeCell ref="V10:X10"/>
    <mergeCell ref="Y12:AA12"/>
    <mergeCell ref="Y11:AA11"/>
    <mergeCell ref="Y10:AA10"/>
    <mergeCell ref="S9:U9"/>
    <mergeCell ref="V9:X9"/>
    <mergeCell ref="Y9:AA9"/>
    <mergeCell ref="AA17:AB17"/>
    <mergeCell ref="AA18:AB18"/>
    <mergeCell ref="AA19:AB19"/>
    <mergeCell ref="AA20:AB20"/>
    <mergeCell ref="AA21:AB21"/>
    <mergeCell ref="AA22:AB22"/>
    <mergeCell ref="AA23:AB23"/>
    <mergeCell ref="AA24:AB24"/>
    <mergeCell ref="AA25:AB25"/>
    <mergeCell ref="AA26:AB26"/>
    <mergeCell ref="AA27:AB27"/>
    <mergeCell ref="AA28:AB28"/>
    <mergeCell ref="AA29:AB29"/>
    <mergeCell ref="AA30:AB30"/>
    <mergeCell ref="AA31:AB31"/>
    <mergeCell ref="AA32:AB32"/>
    <mergeCell ref="AA33:AB33"/>
    <mergeCell ref="AA34:AB34"/>
    <mergeCell ref="AA35:AB35"/>
    <mergeCell ref="AA36:AB36"/>
    <mergeCell ref="AA37:AB37"/>
    <mergeCell ref="AA38:AB38"/>
    <mergeCell ref="AA39:AB39"/>
    <mergeCell ref="AA40:AB40"/>
    <mergeCell ref="AA41:AB41"/>
    <mergeCell ref="AA42:AB42"/>
    <mergeCell ref="AA43:AB43"/>
    <mergeCell ref="AA44:AB44"/>
    <mergeCell ref="AA45:AB45"/>
    <mergeCell ref="AA46:AB46"/>
    <mergeCell ref="AA47:AB47"/>
    <mergeCell ref="AA48:AB48"/>
    <mergeCell ref="AA49:AB49"/>
    <mergeCell ref="AA50:AB50"/>
    <mergeCell ref="AA51:AB51"/>
    <mergeCell ref="AA67:AB67"/>
    <mergeCell ref="AA68:AB68"/>
    <mergeCell ref="AA69:AB69"/>
    <mergeCell ref="AA52:AB52"/>
    <mergeCell ref="AA53:AB53"/>
    <mergeCell ref="AA54:AB54"/>
    <mergeCell ref="AA55:AB55"/>
    <mergeCell ref="AA56:AB56"/>
    <mergeCell ref="AA57:AB57"/>
    <mergeCell ref="AA58:AB58"/>
    <mergeCell ref="AA59:AB59"/>
    <mergeCell ref="AA60:AB60"/>
    <mergeCell ref="AA91:AB91"/>
    <mergeCell ref="AA92:AB92"/>
    <mergeCell ref="AA93:AB93"/>
    <mergeCell ref="AA94:AB94"/>
    <mergeCell ref="AA95:AB95"/>
    <mergeCell ref="AA96:AB96"/>
    <mergeCell ref="AA79:AB79"/>
    <mergeCell ref="AA80:AB80"/>
    <mergeCell ref="AA81:AB81"/>
    <mergeCell ref="AA82:AB82"/>
    <mergeCell ref="AA83:AB83"/>
    <mergeCell ref="AA84:AB84"/>
    <mergeCell ref="AA85:AB85"/>
    <mergeCell ref="AA86:AB86"/>
    <mergeCell ref="AA87:AB87"/>
    <mergeCell ref="AE1:AE3"/>
    <mergeCell ref="Q5:AC5"/>
    <mergeCell ref="B5:P5"/>
    <mergeCell ref="B6:H6"/>
    <mergeCell ref="AE9:AE12"/>
    <mergeCell ref="AA2:AB3"/>
    <mergeCell ref="AA88:AB88"/>
    <mergeCell ref="AA89:AB89"/>
    <mergeCell ref="AA90:AB90"/>
    <mergeCell ref="AA70:AB70"/>
    <mergeCell ref="AA71:AB71"/>
    <mergeCell ref="AA72:AB72"/>
    <mergeCell ref="AA73:AB73"/>
    <mergeCell ref="AA74:AB74"/>
    <mergeCell ref="AA75:AB75"/>
    <mergeCell ref="AA76:AB76"/>
    <mergeCell ref="AA77:AB77"/>
    <mergeCell ref="AA78:AB78"/>
    <mergeCell ref="AA61:AB61"/>
    <mergeCell ref="AA62:AB62"/>
    <mergeCell ref="AA63:AB63"/>
    <mergeCell ref="AA64:AB64"/>
    <mergeCell ref="AA65:AB65"/>
    <mergeCell ref="AA66:AB66"/>
  </mergeCells>
  <phoneticPr fontId="4"/>
  <conditionalFormatting sqref="B6">
    <cfRule type="cellIs" dxfId="88" priority="38" operator="equal">
      <formula>"（前シート支払方法未選択）"</formula>
    </cfRule>
  </conditionalFormatting>
  <conditionalFormatting sqref="E12">
    <cfRule type="expression" dxfId="87" priority="37">
      <formula>$E$12="(契約発効日)"</formula>
    </cfRule>
  </conditionalFormatting>
  <conditionalFormatting sqref="I97">
    <cfRule type="expression" dxfId="86" priority="32">
      <formula>$I$65="小計確認"</formula>
    </cfRule>
  </conditionalFormatting>
  <conditionalFormatting sqref="C17">
    <cfRule type="containsBlanks" dxfId="85" priority="20">
      <formula>LEN(TRIM(C17))=0</formula>
    </cfRule>
  </conditionalFormatting>
  <conditionalFormatting sqref="D17:D96">
    <cfRule type="expression" dxfId="84" priority="19">
      <formula>AND($C17&lt;&gt;"",$D17="")</formula>
    </cfRule>
  </conditionalFormatting>
  <conditionalFormatting sqref="E17:E96">
    <cfRule type="expression" dxfId="83" priority="18">
      <formula>AND($C17&lt;&gt;"",$E17="")</formula>
    </cfRule>
  </conditionalFormatting>
  <conditionalFormatting sqref="F17:H96">
    <cfRule type="expression" dxfId="82" priority="17">
      <formula>AND($C17&lt;&gt;"",$F17="")</formula>
    </cfRule>
  </conditionalFormatting>
  <conditionalFormatting sqref="U17:W96">
    <cfRule type="expression" dxfId="81" priority="16">
      <formula>AND($C17&lt;&gt;"",$U17="")</formula>
    </cfRule>
  </conditionalFormatting>
  <conditionalFormatting sqref="X17:Z96">
    <cfRule type="expression" dxfId="80" priority="15">
      <formula>AND($C17&lt;&gt;"",$X17="")</formula>
    </cfRule>
  </conditionalFormatting>
  <conditionalFormatting sqref="AC17:AC96">
    <cfRule type="expression" dxfId="79" priority="14">
      <formula>AND($C17&lt;&gt;"",$AC17="")</formula>
    </cfRule>
  </conditionalFormatting>
  <conditionalFormatting sqref="K17:T96">
    <cfRule type="expression" dxfId="78" priority="13">
      <formula>AND($C17&lt;&gt;"",$I17="")</formula>
    </cfRule>
  </conditionalFormatting>
  <conditionalFormatting sqref="C17:C96">
    <cfRule type="expression" dxfId="77" priority="12">
      <formula>AND($C17="",$D17&lt;&gt;"")</formula>
    </cfRule>
  </conditionalFormatting>
  <conditionalFormatting sqref="AB11:AB12">
    <cfRule type="cellIs" dxfId="76" priority="11" operator="lessThan">
      <formula>0</formula>
    </cfRule>
  </conditionalFormatting>
  <conditionalFormatting sqref="K11 P10">
    <cfRule type="expression" dxfId="75" priority="79">
      <formula>$K$11="　※支出額が契約金額を超えています。"&amp;CHAR(10)&amp;  "修正してください。"</formula>
    </cfRule>
  </conditionalFormatting>
  <conditionalFormatting sqref="V12:X12">
    <cfRule type="expression" dxfId="74" priority="6">
      <formula>$V$12&gt;$S$12</formula>
    </cfRule>
  </conditionalFormatting>
  <conditionalFormatting sqref="V11:X11">
    <cfRule type="expression" dxfId="73" priority="7">
      <formula>$V$11&gt;$S$11</formula>
    </cfRule>
  </conditionalFormatting>
  <conditionalFormatting sqref="C17:C96">
    <cfRule type="expression" dxfId="72" priority="81">
      <formula>AND($E$12&lt;&gt;"(契約発効日)",$C17&lt;&gt;"",$C17&lt;$E$12)</formula>
    </cfRule>
  </conditionalFormatting>
  <dataValidations count="4">
    <dataValidation imeMode="off" allowBlank="1" showInputMessage="1" showErrorMessage="1" sqref="C17:D96" xr:uid="{B33D2010-7A45-46C4-A6C5-B20A4440B70A}"/>
    <dataValidation imeMode="disabled" allowBlank="1" showInputMessage="1" showErrorMessage="1" sqref="K17:K96 M17:M96" xr:uid="{178435A6-00BF-4031-9CE9-DF0163E8C1FA}"/>
    <dataValidation type="date" imeMode="disabled" allowBlank="1" showInputMessage="1" showErrorMessage="1" prompt="【様式1】実施協定書の契約発効日を_x000a_「YYYY/M/D」の_x000a_形式で入力してください。_x000a_" sqref="E12" xr:uid="{CC2774BF-2383-4CC5-8778-A111F20A1AC4}">
      <formula1>44652</formula1>
      <formula2>45000</formula2>
    </dataValidation>
    <dataValidation type="list" allowBlank="1" showInputMessage="1" showErrorMessage="1" sqref="AC17:AC96" xr:uid="{F188D205-A6BF-4050-B961-1ED213E9D522}">
      <formula1>"課税10％,課税8%,免税/不課税"</formula1>
    </dataValidation>
  </dataValidations>
  <printOptions horizontalCentered="1"/>
  <pageMargins left="0.39370078740157483" right="0.39370078740157483" top="0.39370078740157483" bottom="0.39370078740157483" header="0.19685039370078741" footer="0.31496062992125984"/>
  <pageSetup paperSize="9" scale="7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5" id="{FAB3350D-A1E2-4311-B2AA-37511D3F111E}">
            <xm:f>様式の説明!$F$8="○"</xm:f>
            <x14:dxf>
              <font>
                <color theme="0"/>
              </font>
              <fill>
                <patternFill patternType="none">
                  <bgColor auto="1"/>
                </patternFill>
              </fill>
              <border>
                <left/>
                <right/>
                <top/>
                <bottom/>
                <vertical/>
                <horizontal/>
              </border>
            </x14:dxf>
          </x14:cfRule>
          <xm:sqref>B6:AE102 Q5:AC6 B1:AE3</xm:sqref>
        </x14:conditionalFormatting>
        <x14:conditionalFormatting xmlns:xm="http://schemas.microsoft.com/office/excel/2006/main">
          <x14:cfRule type="expression" priority="3" id="{92DB5245-C0C8-4881-A49F-553EF0ABC025}">
            <xm:f>様式の説明!$F$8="○"</xm:f>
            <x14:dxf>
              <font>
                <color theme="0"/>
              </font>
              <fill>
                <patternFill patternType="none">
                  <bgColor auto="1"/>
                </patternFill>
              </fill>
              <border>
                <left/>
                <right/>
                <top/>
                <bottom/>
                <vertical/>
                <horizontal/>
              </border>
            </x14:dxf>
          </x14:cfRule>
          <xm:sqref>AD1:AE3</xm:sqref>
        </x14:conditionalFormatting>
        <x14:conditionalFormatting xmlns:xm="http://schemas.microsoft.com/office/excel/2006/main">
          <x14:cfRule type="expression" priority="1" id="{FA1707CC-B043-4800-8BB8-988C197AFC3C}">
            <xm:f>様式の説明!$F$8="○"</xm:f>
            <x14:dxf>
              <font>
                <color theme="0"/>
              </font>
              <fill>
                <patternFill patternType="none">
                  <bgColor auto="1"/>
                </patternFill>
              </fill>
              <border>
                <left/>
                <right/>
                <top/>
                <bottom/>
                <vertical/>
                <horizontal/>
              </border>
            </x14:dxf>
          </x14:cfRule>
          <xm:sqref>B1:AC3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9FEB0-23B7-448B-91BA-CD213FF1D4DE}">
  <sheetPr>
    <pageSetUpPr fitToPage="1"/>
  </sheetPr>
  <dimension ref="A1:Q33"/>
  <sheetViews>
    <sheetView showGridLines="0" zoomScaleNormal="100" zoomScaleSheetLayoutView="100" workbookViewId="0"/>
  </sheetViews>
  <sheetFormatPr defaultColWidth="9" defaultRowHeight="13.5" x14ac:dyDescent="0.3"/>
  <cols>
    <col min="1" max="1" width="2" customWidth="1"/>
    <col min="2" max="2" width="13.08203125" customWidth="1"/>
    <col min="3" max="7" width="10.58203125" customWidth="1"/>
    <col min="8" max="8" width="4.58203125" customWidth="1"/>
    <col min="9" max="9" width="6.58203125" customWidth="1"/>
    <col min="10" max="11" width="5.33203125" customWidth="1"/>
    <col min="12" max="12" width="10.58203125" customWidth="1"/>
    <col min="13" max="13" width="8.33203125" customWidth="1"/>
    <col min="14" max="14" width="2.08203125" customWidth="1"/>
    <col min="15" max="15" width="1.75" customWidth="1"/>
    <col min="16" max="16" width="40.58203125" style="14" customWidth="1"/>
    <col min="17" max="17" width="22.25" style="14" customWidth="1"/>
  </cols>
  <sheetData>
    <row r="1" spans="1:16" s="14" customFormat="1" ht="22.5" customHeight="1" x14ac:dyDescent="0.3">
      <c r="A1" s="1"/>
      <c r="B1" s="348" t="str">
        <f>IF(様式の説明!$F$8="×","内部監査を実施しない場合は本様式ではなく、【様式8-1】負担対象費用実績報告書を提出してください。","")</f>
        <v/>
      </c>
      <c r="C1" s="348"/>
      <c r="D1" s="348"/>
      <c r="E1" s="348"/>
      <c r="F1" s="348"/>
      <c r="G1" s="348"/>
      <c r="H1" s="348"/>
      <c r="I1" s="348"/>
      <c r="J1" s="348"/>
      <c r="K1" s="348"/>
      <c r="L1" s="348"/>
      <c r="M1" s="348"/>
      <c r="N1" s="348"/>
    </row>
    <row r="2" spans="1:16" ht="13.5" customHeight="1" x14ac:dyDescent="0.3">
      <c r="A2" s="14"/>
      <c r="N2" s="106" t="s">
        <v>165</v>
      </c>
      <c r="P2" s="301" t="s">
        <v>162</v>
      </c>
    </row>
    <row r="3" spans="1:16" ht="14" thickBot="1" x14ac:dyDescent="0.35">
      <c r="B3" s="602" t="str">
        <f>"【様式8-2】　経理様式1　"&amp;様式の説明!C7</f>
        <v>【様式8-2】　経理様式1　※該当するプログラムを選択してください</v>
      </c>
      <c r="C3" s="602"/>
      <c r="D3" s="602"/>
      <c r="E3" s="602"/>
      <c r="F3" s="602"/>
      <c r="P3" s="301"/>
    </row>
    <row r="4" spans="1:16" ht="24" customHeight="1" x14ac:dyDescent="0.3">
      <c r="B4" s="107" t="s">
        <v>151</v>
      </c>
      <c r="C4" s="108"/>
      <c r="D4" s="108"/>
      <c r="E4" s="108"/>
      <c r="F4" s="108"/>
      <c r="G4" s="109"/>
      <c r="H4" s="109"/>
      <c r="I4" s="109"/>
      <c r="J4" s="109"/>
      <c r="K4" s="109"/>
      <c r="L4" s="109"/>
      <c r="M4" s="110"/>
      <c r="N4" s="111"/>
      <c r="P4" s="301"/>
    </row>
    <row r="5" spans="1:16" ht="24" customHeight="1" x14ac:dyDescent="0.3">
      <c r="B5" s="112"/>
      <c r="C5" s="152"/>
      <c r="D5" s="152"/>
      <c r="E5" s="152"/>
      <c r="F5" s="152"/>
      <c r="G5" s="153"/>
      <c r="H5" s="153"/>
      <c r="I5" s="153"/>
      <c r="J5" s="359"/>
      <c r="K5" s="359"/>
      <c r="L5" s="359"/>
      <c r="M5" s="359"/>
      <c r="N5" s="114"/>
      <c r="P5" s="358" t="s">
        <v>166</v>
      </c>
    </row>
    <row r="6" spans="1:16" ht="24" customHeight="1" x14ac:dyDescent="0.3">
      <c r="B6" s="112"/>
      <c r="C6" s="113"/>
      <c r="D6" s="113"/>
      <c r="E6" s="113"/>
      <c r="F6" s="113"/>
      <c r="J6" s="78"/>
      <c r="K6" s="78"/>
      <c r="L6" s="603" t="s">
        <v>51</v>
      </c>
      <c r="M6" s="603"/>
      <c r="N6" s="114"/>
      <c r="P6" s="358"/>
    </row>
    <row r="7" spans="1:16" ht="28.5" customHeight="1" x14ac:dyDescent="0.3">
      <c r="B7" s="596" t="s">
        <v>230</v>
      </c>
      <c r="C7" s="597"/>
      <c r="D7" s="597"/>
      <c r="E7" s="597"/>
      <c r="F7" s="113"/>
      <c r="N7" s="114"/>
      <c r="P7" s="358"/>
    </row>
    <row r="8" spans="1:16" ht="36" customHeight="1" x14ac:dyDescent="0.3">
      <c r="B8" s="596"/>
      <c r="C8" s="597"/>
      <c r="D8" s="597"/>
      <c r="E8" s="597"/>
      <c r="G8" s="115" t="s">
        <v>146</v>
      </c>
      <c r="H8" s="598" t="str">
        <f>IF(参照シート!C38="","参照シートに情報を貼りつけてください",参照シート!C38&amp;参照シート!D38)</f>
        <v>参照シートに情報を貼りつけてください</v>
      </c>
      <c r="I8" s="598"/>
      <c r="J8" s="598"/>
      <c r="K8" s="598"/>
      <c r="L8" s="598"/>
      <c r="M8" s="598"/>
      <c r="N8" s="116"/>
    </row>
    <row r="9" spans="1:16" ht="36" customHeight="1" x14ac:dyDescent="0.3">
      <c r="B9" s="596"/>
      <c r="C9" s="597"/>
      <c r="D9" s="597"/>
      <c r="E9" s="597"/>
      <c r="G9" s="115" t="s">
        <v>59</v>
      </c>
      <c r="H9" s="598" t="str">
        <f>IF(参照シート!C34="","参照シートに情報を貼りつけてください",参照シート!C34)</f>
        <v>参照シートに情報を貼りつけてください</v>
      </c>
      <c r="I9" s="598"/>
      <c r="J9" s="598"/>
      <c r="K9" s="598"/>
      <c r="L9" s="598"/>
      <c r="M9" s="598"/>
      <c r="N9" s="116"/>
    </row>
    <row r="10" spans="1:16" ht="36" customHeight="1" x14ac:dyDescent="0.3">
      <c r="B10" s="596"/>
      <c r="C10" s="597"/>
      <c r="D10" s="597"/>
      <c r="E10" s="597"/>
      <c r="G10" s="115" t="s">
        <v>50</v>
      </c>
      <c r="H10" s="598" t="str">
        <f>IF(参照シート!C36="","参照シートに情報を貼りつけてください",参照シート!C36)</f>
        <v>参照シートに情報を貼りつけてください</v>
      </c>
      <c r="I10" s="598"/>
      <c r="J10" s="598"/>
      <c r="K10" s="598"/>
      <c r="L10" s="598"/>
      <c r="M10" s="598"/>
      <c r="N10" s="116"/>
    </row>
    <row r="11" spans="1:16" ht="36" customHeight="1" x14ac:dyDescent="0.3">
      <c r="B11" s="596"/>
      <c r="C11" s="597"/>
      <c r="D11" s="597"/>
      <c r="E11" s="597"/>
      <c r="G11" s="115" t="s">
        <v>45</v>
      </c>
      <c r="H11" s="599" t="str">
        <f>IF(参照シート!C37="","参照シートに情報を貼りつけてください",参照シート!C37)</f>
        <v>参照シートに情報を貼りつけてください</v>
      </c>
      <c r="I11" s="600"/>
      <c r="J11" s="600"/>
      <c r="K11" s="600"/>
      <c r="L11" s="600"/>
      <c r="M11" s="601"/>
      <c r="N11" s="116"/>
      <c r="P11" s="360" t="s">
        <v>161</v>
      </c>
    </row>
    <row r="12" spans="1:16" ht="35.15" customHeight="1" x14ac:dyDescent="0.3">
      <c r="B12" s="117"/>
      <c r="C12" s="96"/>
      <c r="D12" s="96"/>
      <c r="E12" s="96"/>
      <c r="F12" s="96"/>
      <c r="G12" s="96"/>
      <c r="I12" s="96"/>
      <c r="J12" s="96"/>
      <c r="K12" s="96"/>
      <c r="L12" s="96"/>
      <c r="M12" s="96"/>
      <c r="N12" s="116"/>
      <c r="P12" s="360"/>
    </row>
    <row r="13" spans="1:16" ht="36" customHeight="1" x14ac:dyDescent="0.3">
      <c r="B13" s="118" t="s">
        <v>46</v>
      </c>
      <c r="C13" s="542" t="str">
        <f>IF(参照シート!C5="","参照シートに情報を貼りつけてください",参照シート!C5)</f>
        <v>参照シートに情報を貼りつけてください</v>
      </c>
      <c r="D13" s="543"/>
      <c r="E13" s="543"/>
      <c r="F13" s="543"/>
      <c r="G13" s="544"/>
      <c r="H13" s="545" t="s">
        <v>21</v>
      </c>
      <c r="I13" s="546"/>
      <c r="J13" s="547"/>
      <c r="K13" s="551">
        <f>M25</f>
        <v>0</v>
      </c>
      <c r="L13" s="552"/>
      <c r="M13" s="552"/>
      <c r="N13" s="553"/>
      <c r="P13" s="143"/>
    </row>
    <row r="14" spans="1:16" ht="12" customHeight="1" x14ac:dyDescent="0.3">
      <c r="B14" s="557" t="s">
        <v>32</v>
      </c>
      <c r="C14" s="559" t="str">
        <f>IF(参照シート!C11="","参照シートに情報を貼りつけてください",参照シート!C11)</f>
        <v>参照シートに情報を貼りつけてください</v>
      </c>
      <c r="D14" s="560"/>
      <c r="E14" s="560"/>
      <c r="F14" s="560"/>
      <c r="G14" s="561"/>
      <c r="H14" s="548"/>
      <c r="I14" s="549"/>
      <c r="J14" s="550"/>
      <c r="K14" s="554"/>
      <c r="L14" s="555"/>
      <c r="M14" s="555"/>
      <c r="N14" s="556"/>
    </row>
    <row r="15" spans="1:16" ht="24" customHeight="1" x14ac:dyDescent="0.3">
      <c r="B15" s="558"/>
      <c r="C15" s="562"/>
      <c r="D15" s="563"/>
      <c r="E15" s="563"/>
      <c r="F15" s="563"/>
      <c r="G15" s="564"/>
      <c r="H15" s="565"/>
      <c r="I15" s="567" t="s">
        <v>34</v>
      </c>
      <c r="J15" s="568"/>
      <c r="K15" s="571">
        <f>J25</f>
        <v>0</v>
      </c>
      <c r="L15" s="572"/>
      <c r="M15" s="572"/>
      <c r="N15" s="573"/>
    </row>
    <row r="16" spans="1:16" ht="24" customHeight="1" x14ac:dyDescent="0.3">
      <c r="B16" s="577" t="s">
        <v>70</v>
      </c>
      <c r="C16" s="559" t="str">
        <f>TRIM(IF(参照シート!C13&amp;参照シート!C14&amp;参照シート!C15="","参照シートに情報を貼りつけてください",参照シート!C13&amp;"　"&amp;参照シート!C14&amp;"　"&amp;参照シート!C15))</f>
        <v>参照シートに情報を貼りつけてください</v>
      </c>
      <c r="D16" s="560"/>
      <c r="E16" s="560"/>
      <c r="F16" s="560"/>
      <c r="G16" s="561"/>
      <c r="H16" s="565"/>
      <c r="I16" s="569"/>
      <c r="J16" s="570"/>
      <c r="K16" s="574"/>
      <c r="L16" s="575"/>
      <c r="M16" s="575"/>
      <c r="N16" s="576"/>
    </row>
    <row r="17" spans="2:17" ht="48" customHeight="1" x14ac:dyDescent="0.3">
      <c r="B17" s="578"/>
      <c r="C17" s="562"/>
      <c r="D17" s="563"/>
      <c r="E17" s="563"/>
      <c r="F17" s="563"/>
      <c r="G17" s="564"/>
      <c r="H17" s="566"/>
      <c r="I17" s="569" t="s">
        <v>35</v>
      </c>
      <c r="J17" s="570"/>
      <c r="K17" s="579">
        <f>L25</f>
        <v>0</v>
      </c>
      <c r="L17" s="580"/>
      <c r="M17" s="580"/>
      <c r="N17" s="581"/>
      <c r="P17" s="301" t="s">
        <v>163</v>
      </c>
      <c r="Q17" s="301"/>
    </row>
    <row r="18" spans="2:17" ht="24" customHeight="1" x14ac:dyDescent="0.3">
      <c r="B18" s="119"/>
      <c r="C18" s="96"/>
      <c r="D18" s="96"/>
      <c r="E18" s="96"/>
      <c r="F18" s="96"/>
      <c r="G18" s="96"/>
      <c r="H18" s="96"/>
      <c r="I18" s="96"/>
      <c r="J18" s="96"/>
      <c r="K18" s="96"/>
      <c r="L18" s="96"/>
      <c r="M18" s="96"/>
      <c r="N18" s="116"/>
      <c r="P18" s="301"/>
      <c r="Q18" s="301"/>
    </row>
    <row r="19" spans="2:17" ht="24" customHeight="1" thickBot="1" x14ac:dyDescent="0.35">
      <c r="B19" s="120" t="s">
        <v>33</v>
      </c>
      <c r="C19" s="121"/>
      <c r="D19" s="121"/>
      <c r="E19" s="121"/>
      <c r="F19" s="121"/>
      <c r="G19" s="121"/>
      <c r="H19" s="121"/>
      <c r="I19" s="121"/>
      <c r="J19" s="121"/>
      <c r="K19" s="121"/>
      <c r="L19" s="121"/>
      <c r="M19" s="121"/>
      <c r="N19" s="122" t="s">
        <v>53</v>
      </c>
      <c r="P19" s="301"/>
      <c r="Q19" s="301"/>
    </row>
    <row r="20" spans="2:17" ht="21" customHeight="1" x14ac:dyDescent="0.3">
      <c r="B20" s="123"/>
      <c r="C20" s="582" t="s">
        <v>61</v>
      </c>
      <c r="D20" s="583"/>
      <c r="E20" s="583"/>
      <c r="F20" s="583"/>
      <c r="G20" s="583"/>
      <c r="H20" s="583"/>
      <c r="I20" s="583"/>
      <c r="J20" s="584"/>
      <c r="K20" s="585"/>
      <c r="L20" s="124"/>
      <c r="M20" s="586" t="s">
        <v>0</v>
      </c>
      <c r="N20" s="585"/>
      <c r="P20" s="301"/>
      <c r="Q20" s="301"/>
    </row>
    <row r="21" spans="2:17" ht="21" customHeight="1" thickBot="1" x14ac:dyDescent="0.4">
      <c r="B21" s="125"/>
      <c r="C21" s="591" t="s">
        <v>1</v>
      </c>
      <c r="D21" s="592" t="s">
        <v>62</v>
      </c>
      <c r="E21" s="567"/>
      <c r="F21" s="567"/>
      <c r="G21" s="567"/>
      <c r="H21" s="567"/>
      <c r="I21" s="568"/>
      <c r="J21" s="593" t="s">
        <v>3</v>
      </c>
      <c r="K21" s="330"/>
      <c r="L21" s="126" t="s">
        <v>65</v>
      </c>
      <c r="M21" s="587"/>
      <c r="N21" s="588"/>
      <c r="P21" s="301"/>
      <c r="Q21" s="301"/>
    </row>
    <row r="22" spans="2:17" ht="21" customHeight="1" thickTop="1" x14ac:dyDescent="0.35">
      <c r="B22" s="125"/>
      <c r="C22" s="591"/>
      <c r="D22" s="540" t="s">
        <v>4</v>
      </c>
      <c r="E22" s="127" t="s">
        <v>58</v>
      </c>
      <c r="F22" s="540" t="s">
        <v>5</v>
      </c>
      <c r="G22" s="128" t="s">
        <v>57</v>
      </c>
      <c r="H22" s="593" t="s">
        <v>6</v>
      </c>
      <c r="I22" s="595"/>
      <c r="J22" s="593"/>
      <c r="K22" s="330"/>
      <c r="L22" s="129" t="s">
        <v>66</v>
      </c>
      <c r="M22" s="587"/>
      <c r="N22" s="588"/>
      <c r="P22" s="338" t="str">
        <f>IF(J25&gt;J27,"直接経費の計上が上限を超えています。",IF(H27=0,"予算額、決算金額入力後本案件の計上限度額が表示されます","本案件の一般管理費計上限度額：　"&amp;TEXT(ROUNDDOWN(J25/J27*L27,0),"#,##0円")))</f>
        <v>予算額、決算金額入力後本案件の計上限度額が表示されます</v>
      </c>
      <c r="Q22" s="339"/>
    </row>
    <row r="23" spans="2:17" ht="21" customHeight="1" thickBot="1" x14ac:dyDescent="0.35">
      <c r="B23" s="125"/>
      <c r="C23" s="558"/>
      <c r="D23" s="541"/>
      <c r="E23" s="130" t="s">
        <v>63</v>
      </c>
      <c r="F23" s="541"/>
      <c r="G23" s="131" t="s">
        <v>64</v>
      </c>
      <c r="H23" s="594"/>
      <c r="I23" s="570"/>
      <c r="J23" s="594"/>
      <c r="K23" s="331"/>
      <c r="L23" s="132"/>
      <c r="M23" s="589"/>
      <c r="N23" s="590"/>
      <c r="P23" s="340"/>
      <c r="Q23" s="341"/>
    </row>
    <row r="24" spans="2:17" s="14" customFormat="1" ht="11.15" customHeight="1" thickTop="1" thickBot="1" x14ac:dyDescent="0.35">
      <c r="B24" s="604" t="s">
        <v>22</v>
      </c>
      <c r="C24" s="200"/>
      <c r="D24" s="201"/>
      <c r="E24" s="202"/>
      <c r="F24" s="201"/>
      <c r="G24" s="203"/>
      <c r="H24" s="204"/>
      <c r="I24" s="205"/>
      <c r="J24" s="400" t="s">
        <v>224</v>
      </c>
      <c r="K24" s="401"/>
      <c r="L24" s="208" t="s">
        <v>225</v>
      </c>
      <c r="M24" s="206"/>
      <c r="N24" s="207"/>
      <c r="P24" s="197"/>
      <c r="Q24" s="197"/>
    </row>
    <row r="25" spans="2:17" ht="54" customHeight="1" thickTop="1" x14ac:dyDescent="0.3">
      <c r="B25" s="605"/>
      <c r="C25" s="133"/>
      <c r="D25" s="134"/>
      <c r="E25" s="134"/>
      <c r="F25" s="134"/>
      <c r="G25" s="213"/>
      <c r="H25" s="608">
        <f>SUM(D25:G25)</f>
        <v>0</v>
      </c>
      <c r="I25" s="609"/>
      <c r="J25" s="608">
        <f>SUM(C25,H25)</f>
        <v>0</v>
      </c>
      <c r="K25" s="610"/>
      <c r="L25" s="214"/>
      <c r="M25" s="611">
        <f>SUM(J25,L25)</f>
        <v>0</v>
      </c>
      <c r="N25" s="610"/>
      <c r="O25" s="135"/>
      <c r="P25" s="607" t="str">
        <f>IF(M27=0,"",IF(J25&gt;J27,"※直接経費が予算金額を超えています。修正してください。",IF(L25&gt;ROUNDDOWN(J25/J27*L27,0),"※一般管理費が上限金額を超えています。修正してください。",IF(OR(AND($C$25-$C$27&gt;500000,$C$25-$C$27&gt;$C$27*0.3),AND($D$25-$D$27&gt;500000,$D$25-$D$27&gt;$D$27*0.3),AND($E$25-$E$27&gt;500000,$E$25-$E$27&gt;$E$27*0.3),AND($F$25-$F$27&gt;500000,$F$25-$F$27&gt;$F$27*0.3),AND($G$25-$G$27&gt;500000,$G$25-$G$27&gt;$G$27*0.3)),"注意！　流用制限を超えています。業務承認変更申請書を提出してください。",""))))</f>
        <v/>
      </c>
      <c r="Q25" s="607"/>
    </row>
    <row r="26" spans="2:17" s="14" customFormat="1" ht="11.15" customHeight="1" x14ac:dyDescent="0.3">
      <c r="B26" s="604" t="s">
        <v>23</v>
      </c>
      <c r="C26" s="200"/>
      <c r="D26" s="201"/>
      <c r="E26" s="202"/>
      <c r="F26" s="201"/>
      <c r="G26" s="203"/>
      <c r="H26" s="204"/>
      <c r="I26" s="205"/>
      <c r="J26" s="400" t="s">
        <v>226</v>
      </c>
      <c r="K26" s="401"/>
      <c r="L26" s="208" t="s">
        <v>227</v>
      </c>
      <c r="M26" s="206"/>
      <c r="N26" s="207"/>
      <c r="P26" s="301" t="s">
        <v>167</v>
      </c>
      <c r="Q26" s="301"/>
    </row>
    <row r="27" spans="2:17" ht="54" customHeight="1" thickBot="1" x14ac:dyDescent="0.35">
      <c r="B27" s="606"/>
      <c r="C27" s="215"/>
      <c r="D27" s="216"/>
      <c r="E27" s="216"/>
      <c r="F27" s="216"/>
      <c r="G27" s="217"/>
      <c r="H27" s="523">
        <f>SUM(D27:G27)</f>
        <v>0</v>
      </c>
      <c r="I27" s="524"/>
      <c r="J27" s="523">
        <f>SUM(C27:G27)</f>
        <v>0</v>
      </c>
      <c r="K27" s="525"/>
      <c r="L27" s="218">
        <v>0</v>
      </c>
      <c r="M27" s="526">
        <f>SUM(J27,L27)</f>
        <v>0</v>
      </c>
      <c r="N27" s="525"/>
      <c r="O27" s="135"/>
      <c r="P27" s="301"/>
      <c r="Q27" s="301"/>
    </row>
    <row r="28" spans="2:17" ht="21" customHeight="1" x14ac:dyDescent="0.3">
      <c r="B28" s="136"/>
      <c r="C28" s="39"/>
      <c r="D28" s="39"/>
      <c r="E28" s="39"/>
      <c r="F28" s="39"/>
      <c r="G28" s="39"/>
      <c r="H28" s="39"/>
      <c r="I28" s="39"/>
      <c r="J28" s="39"/>
      <c r="K28" s="39"/>
      <c r="L28" s="40"/>
      <c r="M28" s="39"/>
      <c r="N28" s="41"/>
      <c r="P28" s="301"/>
      <c r="Q28" s="301"/>
    </row>
    <row r="29" spans="2:17" ht="21" customHeight="1" thickBot="1" x14ac:dyDescent="0.35">
      <c r="B29" s="120" t="s">
        <v>68</v>
      </c>
      <c r="C29" s="43"/>
      <c r="D29" s="43"/>
      <c r="E29" s="43"/>
      <c r="F29" s="43"/>
      <c r="G29" s="43"/>
      <c r="H29" s="43"/>
      <c r="I29" s="43"/>
      <c r="J29" s="43"/>
      <c r="K29" s="43"/>
      <c r="L29" s="43"/>
      <c r="M29" s="44"/>
      <c r="N29" s="45"/>
      <c r="P29" s="301"/>
      <c r="Q29" s="301"/>
    </row>
    <row r="30" spans="2:17" ht="43" customHeight="1" x14ac:dyDescent="0.3">
      <c r="B30" s="527" t="s">
        <v>67</v>
      </c>
      <c r="C30" s="529" t="s">
        <v>34</v>
      </c>
      <c r="D30" s="530"/>
      <c r="E30" s="530"/>
      <c r="F30" s="531" t="s">
        <v>35</v>
      </c>
      <c r="G30" s="532"/>
      <c r="H30" s="532"/>
      <c r="I30" s="397"/>
      <c r="J30" s="530" t="s">
        <v>36</v>
      </c>
      <c r="K30" s="530"/>
      <c r="L30" s="530"/>
      <c r="M30" s="530"/>
      <c r="N30" s="533"/>
      <c r="O30" s="137"/>
      <c r="P30" s="301"/>
      <c r="Q30" s="301"/>
    </row>
    <row r="31" spans="2:17" ht="43" customHeight="1" thickBot="1" x14ac:dyDescent="0.35">
      <c r="B31" s="528"/>
      <c r="C31" s="534">
        <f>J27-J25</f>
        <v>0</v>
      </c>
      <c r="D31" s="535"/>
      <c r="E31" s="535"/>
      <c r="F31" s="536">
        <f>L27-L25</f>
        <v>0</v>
      </c>
      <c r="G31" s="537"/>
      <c r="H31" s="537"/>
      <c r="I31" s="412"/>
      <c r="J31" s="538">
        <f>M27-M25</f>
        <v>0</v>
      </c>
      <c r="K31" s="538"/>
      <c r="L31" s="538"/>
      <c r="M31" s="538"/>
      <c r="N31" s="539"/>
      <c r="O31" s="138"/>
      <c r="P31"/>
      <c r="Q31" s="139"/>
    </row>
    <row r="32" spans="2:17" ht="128.15" customHeight="1" thickBot="1" x14ac:dyDescent="0.35">
      <c r="B32" s="140" t="s">
        <v>7</v>
      </c>
      <c r="C32" s="520"/>
      <c r="D32" s="521"/>
      <c r="E32" s="521"/>
      <c r="F32" s="521"/>
      <c r="G32" s="521"/>
      <c r="H32" s="521"/>
      <c r="I32" s="521"/>
      <c r="J32" s="521"/>
      <c r="K32" s="521"/>
      <c r="L32" s="521"/>
      <c r="M32" s="521"/>
      <c r="N32" s="522"/>
    </row>
    <row r="33" spans="2:14" ht="15" x14ac:dyDescent="0.3">
      <c r="B33" s="96" t="s">
        <v>8</v>
      </c>
      <c r="C33" s="96"/>
      <c r="D33" s="96"/>
      <c r="E33" s="96"/>
      <c r="F33" s="96"/>
      <c r="G33" s="96"/>
      <c r="H33" s="96"/>
      <c r="I33" s="96"/>
      <c r="J33" s="96"/>
      <c r="K33" s="96"/>
      <c r="L33" s="96"/>
      <c r="M33" s="96"/>
      <c r="N33" s="96"/>
    </row>
  </sheetData>
  <sheetProtection algorithmName="SHA-512" hashValue="zgzv9/qYU1kQTiMK/KkcP3LTuKco5knUpi5AbxX2qS/duCefFsnewfVrgqVnBPc5a82tp1fKDLBgLgbaotfKGg==" saltValue="WhFsjcKuaB+F28fufcvGDA==" spinCount="100000" sheet="1" formatCells="0" formatColumns="0" formatRows="0" selectLockedCells="1"/>
  <mergeCells count="54">
    <mergeCell ref="J24:K24"/>
    <mergeCell ref="J26:K26"/>
    <mergeCell ref="B24:B25"/>
    <mergeCell ref="B26:B27"/>
    <mergeCell ref="P26:Q30"/>
    <mergeCell ref="P25:Q25"/>
    <mergeCell ref="H25:I25"/>
    <mergeCell ref="J25:K25"/>
    <mergeCell ref="M25:N25"/>
    <mergeCell ref="P2:P4"/>
    <mergeCell ref="P5:P7"/>
    <mergeCell ref="P11:P12"/>
    <mergeCell ref="B7:E11"/>
    <mergeCell ref="H8:M8"/>
    <mergeCell ref="H9:M9"/>
    <mergeCell ref="H10:M10"/>
    <mergeCell ref="J5:M5"/>
    <mergeCell ref="H11:M11"/>
    <mergeCell ref="B3:F3"/>
    <mergeCell ref="L6:M6"/>
    <mergeCell ref="P17:Q21"/>
    <mergeCell ref="C20:K20"/>
    <mergeCell ref="M20:N23"/>
    <mergeCell ref="C21:C23"/>
    <mergeCell ref="D21:I21"/>
    <mergeCell ref="J21:K23"/>
    <mergeCell ref="H22:I23"/>
    <mergeCell ref="F22:F23"/>
    <mergeCell ref="P22:Q23"/>
    <mergeCell ref="B14:B15"/>
    <mergeCell ref="C14:G15"/>
    <mergeCell ref="H15:H17"/>
    <mergeCell ref="I15:J16"/>
    <mergeCell ref="K15:N16"/>
    <mergeCell ref="B16:B17"/>
    <mergeCell ref="C16:G17"/>
    <mergeCell ref="I17:J17"/>
    <mergeCell ref="K17:N17"/>
    <mergeCell ref="C32:N32"/>
    <mergeCell ref="B1:N1"/>
    <mergeCell ref="H27:I27"/>
    <mergeCell ref="J27:K27"/>
    <mergeCell ref="M27:N27"/>
    <mergeCell ref="B30:B31"/>
    <mergeCell ref="C30:E30"/>
    <mergeCell ref="F30:I30"/>
    <mergeCell ref="J30:N30"/>
    <mergeCell ref="C31:E31"/>
    <mergeCell ref="F31:I31"/>
    <mergeCell ref="J31:N31"/>
    <mergeCell ref="D22:D23"/>
    <mergeCell ref="C13:G13"/>
    <mergeCell ref="H13:J14"/>
    <mergeCell ref="K13:N14"/>
  </mergeCells>
  <phoneticPr fontId="4"/>
  <conditionalFormatting sqref="M4">
    <cfRule type="cellIs" dxfId="68" priority="39" operator="equal">
      <formula>"（報告日）"</formula>
    </cfRule>
  </conditionalFormatting>
  <conditionalFormatting sqref="L25">
    <cfRule type="expression" dxfId="67" priority="38">
      <formula>$L$25&gt;$J$25/$J$27*$L$27</formula>
    </cfRule>
  </conditionalFormatting>
  <conditionalFormatting sqref="L6:M6">
    <cfRule type="expression" dxfId="66" priority="36">
      <formula>$L$6="(報告日)"</formula>
    </cfRule>
    <cfRule type="containsBlanks" dxfId="65" priority="37">
      <formula>LEN(TRIM(L6))=0</formula>
    </cfRule>
  </conditionalFormatting>
  <conditionalFormatting sqref="H8:M8">
    <cfRule type="expression" dxfId="64" priority="35">
      <formula>$H$8="参照シートに情報を貼りつけてください"</formula>
    </cfRule>
  </conditionalFormatting>
  <conditionalFormatting sqref="H9:M9">
    <cfRule type="expression" dxfId="63" priority="34">
      <formula>$H$9="参照シートに情報を貼りつけてください"</formula>
    </cfRule>
  </conditionalFormatting>
  <conditionalFormatting sqref="H10:M10">
    <cfRule type="expression" dxfId="62" priority="33">
      <formula>$H$10="参照シートに情報を貼りつけてください"</formula>
    </cfRule>
  </conditionalFormatting>
  <conditionalFormatting sqref="H11">
    <cfRule type="expression" dxfId="61" priority="32">
      <formula>$H$11="参照シートに情報を貼りつけてください"</formula>
    </cfRule>
  </conditionalFormatting>
  <conditionalFormatting sqref="C13">
    <cfRule type="expression" dxfId="60" priority="31">
      <formula>$C$13="参照シートに情報を貼りつけてください"</formula>
    </cfRule>
  </conditionalFormatting>
  <conditionalFormatting sqref="H25">
    <cfRule type="expression" dxfId="59" priority="30">
      <formula>$H$25&gt;$H$27</formula>
    </cfRule>
  </conditionalFormatting>
  <conditionalFormatting sqref="C31:E31">
    <cfRule type="cellIs" dxfId="58" priority="29" operator="lessThan">
      <formula>0</formula>
    </cfRule>
  </conditionalFormatting>
  <conditionalFormatting sqref="F31:H31">
    <cfRule type="cellIs" dxfId="57" priority="28" operator="lessThan">
      <formula>0</formula>
    </cfRule>
  </conditionalFormatting>
  <conditionalFormatting sqref="J31:N31">
    <cfRule type="cellIs" dxfId="56" priority="27" operator="lessThan">
      <formula>0</formula>
    </cfRule>
  </conditionalFormatting>
  <conditionalFormatting sqref="O31">
    <cfRule type="expression" dxfId="55" priority="26">
      <formula>$O$31="※直接経費が予算金額を超えています。「経理様式2」を修正してください。"</formula>
    </cfRule>
  </conditionalFormatting>
  <conditionalFormatting sqref="O31">
    <cfRule type="expression" dxfId="54" priority="23">
      <formula>$O$31="注意！　流用制限を超えています。業務承認変更申請書を提出してください。"</formula>
    </cfRule>
    <cfRule type="expression" dxfId="53" priority="25">
      <formula>$O$31="※一般管理費が上限金額を超えています。修正してください。"</formula>
    </cfRule>
  </conditionalFormatting>
  <conditionalFormatting sqref="O30">
    <cfRule type="expression" dxfId="52" priority="24">
      <formula>$O$30="注意！　流用制限を超えています。業務承認変更申請書を提出してください。"</formula>
    </cfRule>
  </conditionalFormatting>
  <conditionalFormatting sqref="D25">
    <cfRule type="expression" dxfId="51" priority="22">
      <formula>AND($D$25-$D$27&gt;500000,$D$25-$D$27&gt;$D$27*0.3)</formula>
    </cfRule>
  </conditionalFormatting>
  <conditionalFormatting sqref="E25">
    <cfRule type="expression" dxfId="50" priority="21">
      <formula>AND($E$25-$E$27&gt;500000,$E$25-$E$27&gt;$E$27*0.3)</formula>
    </cfRule>
  </conditionalFormatting>
  <conditionalFormatting sqref="F25">
    <cfRule type="expression" dxfId="49" priority="20">
      <formula>AND($F$25-$F$27&gt;500000,$F$25-$F$27&gt;$F$27*0.3)</formula>
    </cfRule>
  </conditionalFormatting>
  <conditionalFormatting sqref="G25">
    <cfRule type="expression" dxfId="48" priority="19">
      <formula>AND($G$25-$G$27&gt;500000,$G$25-$G$27&gt;$G$27*0.3)</formula>
    </cfRule>
  </conditionalFormatting>
  <conditionalFormatting sqref="J25">
    <cfRule type="expression" dxfId="47" priority="18">
      <formula>$J$25&gt;$J$27</formula>
    </cfRule>
  </conditionalFormatting>
  <conditionalFormatting sqref="M25:N25">
    <cfRule type="expression" dxfId="46" priority="17">
      <formula>$M$25&gt;$M$27</formula>
    </cfRule>
  </conditionalFormatting>
  <conditionalFormatting sqref="C27:G27 L25 L27">
    <cfRule type="containsBlanks" dxfId="45" priority="16">
      <formula>LEN(TRIM(C25))=0</formula>
    </cfRule>
  </conditionalFormatting>
  <conditionalFormatting sqref="C25">
    <cfRule type="expression" dxfId="44" priority="15">
      <formula>AND($C$25-$C$27&gt;500000,$C$25-$C$27&gt;$C$27*0.3)</formula>
    </cfRule>
  </conditionalFormatting>
  <conditionalFormatting sqref="C14">
    <cfRule type="expression" dxfId="43" priority="41">
      <formula>$C$14="参照シートに情報を貼りつけてください"</formula>
    </cfRule>
  </conditionalFormatting>
  <conditionalFormatting sqref="C16:G17">
    <cfRule type="expression" dxfId="42" priority="14">
      <formula>$C$16="参照シートに情報を貼りつけてください"</formula>
    </cfRule>
  </conditionalFormatting>
  <conditionalFormatting sqref="C25:G25">
    <cfRule type="containsBlanks" dxfId="41" priority="13">
      <formula>LEN(TRIM(C25))=0</formula>
    </cfRule>
  </conditionalFormatting>
  <conditionalFormatting sqref="C32:N32">
    <cfRule type="containsBlanks" dxfId="40" priority="12">
      <formula>LEN(TRIM(C32))=0</formula>
    </cfRule>
  </conditionalFormatting>
  <conditionalFormatting sqref="P31:Q31">
    <cfRule type="expression" dxfId="39" priority="5">
      <formula>$O$31="注意！　流用制限を超えています。業務承認変更申請書を提出してください。"</formula>
    </cfRule>
    <cfRule type="expression" dxfId="38" priority="6">
      <formula>$O$31="※一般管理費が上限金額を超えています。修正してください。"</formula>
    </cfRule>
  </conditionalFormatting>
  <dataValidations count="4">
    <dataValidation type="date" imeMode="disabled" allowBlank="1" showInputMessage="1" showErrorMessage="1" prompt="最終出金日以降の報告日を_x000a_「YYYY/M/D」の_x000a_形式で入力すると_x000a_和暦で表示されます" sqref="L6:M6" xr:uid="{6D1F8454-E063-4FBC-9D6A-B0A5EBC0C157}">
      <formula1>44652</formula1>
      <formula2>45046</formula2>
    </dataValidation>
    <dataValidation imeMode="off" allowBlank="1" showInputMessage="1" showErrorMessage="1" sqref="F25 C27:G27 L25 L27" xr:uid="{6FC07D0B-601C-410A-9D7F-B32A0EAE11DC}"/>
    <dataValidation allowBlank="1" showInputMessage="1" showErrorMessage="1" promptTitle="※最終出金日以降の日付を入力してください" prompt="半角数字　2019/4/20　の形式で入力すると_x000a_和暦で表示されます" sqref="M4" xr:uid="{916A417C-EA29-4794-AF66-514F35D7B498}"/>
    <dataValidation imeMode="hiragana" allowBlank="1" showInputMessage="1" showErrorMessage="1" sqref="C32:N32" xr:uid="{BD530E1D-D1ED-473C-94B4-1F99B7BCD676}"/>
  </dataValidations>
  <printOptions horizontalCentered="1"/>
  <pageMargins left="0.59055118110236227" right="0.59055118110236227" top="0.59055118110236227" bottom="0.39370078740157483" header="0.31496062992125984" footer="0.19685039370078741"/>
  <pageSetup paperSize="9" scale="73" orientation="portrait" blackAndWhite="1" r:id="rId1"/>
  <extLst>
    <ext xmlns:x14="http://schemas.microsoft.com/office/spreadsheetml/2009/9/main" uri="{78C0D931-6437-407d-A8EE-F0AAD7539E65}">
      <x14:conditionalFormattings>
        <x14:conditionalFormatting xmlns:xm="http://schemas.microsoft.com/office/excel/2006/main">
          <x14:cfRule type="expression" priority="7" id="{94418DDB-4A3B-4323-9EDC-2A71C1C2625F}">
            <xm:f>様式の説明!$F$8="×"</xm:f>
            <x14:dxf>
              <font>
                <color theme="0"/>
              </font>
              <fill>
                <patternFill>
                  <bgColor theme="0"/>
                </patternFill>
              </fill>
              <border>
                <left/>
                <right/>
                <top/>
                <bottom/>
              </border>
            </x14:dxf>
          </x14:cfRule>
          <xm:sqref>B2:Q2 B31:Q33 B28:O30 B4:Q23 B3 G3:Q3 C25:P25 B24 B26 C27:O27 P26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B801A-E0B9-40C7-B62C-B4926C3D131F}">
  <sheetPr>
    <pageSetUpPr fitToPage="1"/>
  </sheetPr>
  <dimension ref="A1:N118"/>
  <sheetViews>
    <sheetView showGridLines="0" zoomScaleNormal="100" zoomScaleSheetLayoutView="100" workbookViewId="0"/>
  </sheetViews>
  <sheetFormatPr defaultRowHeight="13.5" x14ac:dyDescent="0.3"/>
  <cols>
    <col min="1" max="2" width="3.58203125" customWidth="1"/>
    <col min="3" max="4" width="4.58203125" hidden="1" customWidth="1"/>
    <col min="5" max="5" width="8.33203125" customWidth="1"/>
    <col min="6" max="6" width="4.58203125" customWidth="1"/>
    <col min="7" max="7" width="17.58203125" customWidth="1"/>
    <col min="8" max="8" width="10.33203125" customWidth="1"/>
    <col min="9" max="11" width="15.58203125" customWidth="1"/>
    <col min="12" max="12" width="6.33203125" customWidth="1"/>
    <col min="13" max="13" width="3.08203125" customWidth="1"/>
    <col min="14" max="14" width="50.58203125" customWidth="1"/>
  </cols>
  <sheetData>
    <row r="1" spans="1:14" ht="15" customHeight="1" x14ac:dyDescent="0.3">
      <c r="A1" s="1"/>
      <c r="L1" s="91" t="s">
        <v>165</v>
      </c>
    </row>
    <row r="2" spans="1:14" ht="15" customHeight="1" x14ac:dyDescent="0.3">
      <c r="L2" s="91" t="str">
        <f>"【様式10-１】"&amp;様式の説明!C7</f>
        <v>【様式10-１】※該当するプログラムを選択してください</v>
      </c>
      <c r="N2" s="612" t="s">
        <v>195</v>
      </c>
    </row>
    <row r="3" spans="1:14" ht="18" customHeight="1" x14ac:dyDescent="0.3">
      <c r="N3" s="613"/>
    </row>
    <row r="4" spans="1:14" ht="18" customHeight="1" x14ac:dyDescent="0.3">
      <c r="A4" s="616" t="s">
        <v>112</v>
      </c>
      <c r="B4" s="616"/>
      <c r="C4" s="616"/>
      <c r="D4" s="616"/>
      <c r="E4" s="616"/>
      <c r="F4" s="616"/>
      <c r="G4" s="616"/>
      <c r="H4" s="616"/>
      <c r="I4" s="616"/>
      <c r="J4" s="616"/>
      <c r="K4" s="616"/>
      <c r="L4" s="616"/>
    </row>
    <row r="5" spans="1:14" ht="18" customHeight="1" x14ac:dyDescent="0.3">
      <c r="A5" s="90"/>
      <c r="B5" s="90"/>
      <c r="C5" s="151"/>
      <c r="D5" s="151"/>
      <c r="E5" s="90"/>
      <c r="F5" s="90"/>
      <c r="G5" s="90"/>
      <c r="H5" s="90"/>
      <c r="J5" s="359"/>
      <c r="K5" s="359"/>
      <c r="L5" s="359"/>
      <c r="M5" s="620" t="s">
        <v>192</v>
      </c>
      <c r="N5" s="620"/>
    </row>
    <row r="6" spans="1:14" ht="18" customHeight="1" x14ac:dyDescent="0.3">
      <c r="A6" s="75"/>
      <c r="B6" s="75"/>
      <c r="C6" s="149"/>
      <c r="D6" s="149"/>
      <c r="E6" s="75"/>
      <c r="F6" s="75"/>
      <c r="G6" s="75"/>
      <c r="H6" s="75"/>
      <c r="K6" s="603" t="s">
        <v>111</v>
      </c>
      <c r="L6" s="603"/>
      <c r="M6" s="620"/>
      <c r="N6" s="620"/>
    </row>
    <row r="7" spans="1:14" ht="18" customHeight="1" x14ac:dyDescent="0.3">
      <c r="A7" s="75"/>
      <c r="B7" s="75"/>
      <c r="C7" s="149"/>
      <c r="D7" s="149"/>
      <c r="E7" s="75"/>
      <c r="F7" s="75"/>
      <c r="G7" s="75"/>
      <c r="H7" s="75"/>
      <c r="I7" s="75"/>
      <c r="J7" s="149"/>
      <c r="K7" s="149"/>
      <c r="L7" s="75"/>
      <c r="M7" s="620"/>
      <c r="N7" s="620"/>
    </row>
    <row r="8" spans="1:14" ht="18" customHeight="1" x14ac:dyDescent="0.3">
      <c r="A8" s="75" t="s">
        <v>110</v>
      </c>
      <c r="B8" s="75"/>
      <c r="C8" s="149"/>
      <c r="D8" s="149"/>
      <c r="E8" s="75"/>
      <c r="F8" s="75"/>
      <c r="G8" s="75"/>
      <c r="H8" s="75"/>
      <c r="I8" s="75"/>
      <c r="J8" s="149"/>
      <c r="K8" s="149"/>
      <c r="L8" s="75"/>
    </row>
    <row r="9" spans="1:14" ht="18" customHeight="1" x14ac:dyDescent="0.3">
      <c r="A9" s="75" t="s">
        <v>179</v>
      </c>
      <c r="B9" s="75"/>
      <c r="C9" s="149"/>
      <c r="D9" s="149"/>
      <c r="E9" s="75"/>
      <c r="F9" s="75"/>
      <c r="G9" s="75"/>
      <c r="H9" s="75"/>
      <c r="I9" s="75"/>
      <c r="J9" s="149"/>
      <c r="K9" s="149"/>
      <c r="L9" s="75"/>
    </row>
    <row r="10" spans="1:14" ht="18" customHeight="1" thickBot="1" x14ac:dyDescent="0.35">
      <c r="A10" s="149"/>
      <c r="B10" s="149"/>
      <c r="C10" s="149"/>
      <c r="D10" s="149"/>
      <c r="E10" s="149"/>
      <c r="F10" s="149"/>
      <c r="G10" s="149"/>
      <c r="H10" s="149"/>
      <c r="I10" s="149"/>
      <c r="J10" s="149"/>
      <c r="K10" s="149"/>
      <c r="L10" s="149"/>
    </row>
    <row r="11" spans="1:14" ht="21" customHeight="1" thickTop="1" x14ac:dyDescent="0.3">
      <c r="A11" s="75"/>
      <c r="B11" s="75"/>
      <c r="C11" s="149"/>
      <c r="D11" s="149"/>
      <c r="E11" s="75"/>
      <c r="F11" s="75"/>
      <c r="G11" s="89"/>
      <c r="H11" s="87" t="s">
        <v>109</v>
      </c>
      <c r="I11" s="617" t="str">
        <f>IF('【8-1】経理様式１'!H8="","※参照シートにデータを貼りつけてください",'【8-1】経理様式１'!H8)</f>
        <v>参照シートに情報を貼りつけてください</v>
      </c>
      <c r="J11" s="617"/>
      <c r="K11" s="617"/>
      <c r="L11" s="617"/>
      <c r="M11" s="88"/>
      <c r="N11" s="181" t="s">
        <v>107</v>
      </c>
    </row>
    <row r="12" spans="1:14" ht="21" customHeight="1" x14ac:dyDescent="0.3">
      <c r="A12" s="75"/>
      <c r="B12" s="75"/>
      <c r="C12" s="149"/>
      <c r="D12" s="149"/>
      <c r="E12" s="75"/>
      <c r="F12" s="75"/>
      <c r="G12" s="75"/>
      <c r="H12" s="87" t="s">
        <v>108</v>
      </c>
      <c r="I12" s="617" t="str">
        <f>IF('【8-1】経理様式１'!H9="","※参照シートにデータを貼りつけてください",'【8-1】経理様式１'!H9)</f>
        <v>参照シートに情報を貼りつけてください</v>
      </c>
      <c r="J12" s="617"/>
      <c r="K12" s="617"/>
      <c r="L12" s="617"/>
      <c r="M12" s="86"/>
      <c r="N12" s="181"/>
    </row>
    <row r="13" spans="1:14" ht="21" customHeight="1" x14ac:dyDescent="0.3">
      <c r="A13" s="75"/>
      <c r="B13" s="75"/>
      <c r="C13" s="149"/>
      <c r="D13" s="149"/>
      <c r="E13" s="75"/>
      <c r="F13" s="75"/>
      <c r="G13" s="75"/>
      <c r="H13" s="87" t="s">
        <v>50</v>
      </c>
      <c r="I13" s="617" t="str">
        <f>IF('【8-1】経理様式１'!H10="","※参照シートにデータを貼りつけてください",'【8-1】経理様式１'!H10)</f>
        <v>参照シートに情報を貼りつけてください</v>
      </c>
      <c r="J13" s="617"/>
      <c r="K13" s="617"/>
      <c r="L13" s="617"/>
      <c r="M13" s="86"/>
      <c r="N13" s="181"/>
    </row>
    <row r="14" spans="1:14" ht="21" customHeight="1" thickBot="1" x14ac:dyDescent="0.35">
      <c r="A14" s="75"/>
      <c r="B14" s="75"/>
      <c r="C14" s="149"/>
      <c r="D14" s="149"/>
      <c r="E14" s="75"/>
      <c r="F14" s="75"/>
      <c r="G14" s="75"/>
      <c r="H14" s="85" t="s">
        <v>45</v>
      </c>
      <c r="I14" s="617" t="str">
        <f>IF('【8-1】経理様式１'!H11="","※参照シートにデータを貼りつけてください",'【8-1】経理様式１'!H11)</f>
        <v>参照シートに情報を貼りつけてください</v>
      </c>
      <c r="J14" s="617"/>
      <c r="K14" s="617"/>
      <c r="L14" s="617"/>
      <c r="M14" s="84"/>
      <c r="N14" s="358" t="s">
        <v>217</v>
      </c>
    </row>
    <row r="15" spans="1:14" ht="18" customHeight="1" thickTop="1" x14ac:dyDescent="0.3">
      <c r="A15" s="75"/>
      <c r="B15" s="75"/>
      <c r="C15" s="149"/>
      <c r="D15" s="149"/>
      <c r="E15" s="75"/>
      <c r="F15" s="75"/>
      <c r="G15" s="75"/>
      <c r="H15" s="83"/>
      <c r="I15" s="82"/>
      <c r="J15" s="82"/>
      <c r="K15" s="82"/>
      <c r="L15" s="82"/>
      <c r="N15" s="358"/>
    </row>
    <row r="16" spans="1:14" ht="18" customHeight="1" x14ac:dyDescent="0.3">
      <c r="A16" s="75"/>
      <c r="B16" s="75"/>
      <c r="C16" s="149"/>
      <c r="D16" s="149"/>
      <c r="E16" s="75"/>
      <c r="F16" s="75"/>
      <c r="G16" s="75"/>
      <c r="H16" s="75"/>
      <c r="I16" s="75"/>
      <c r="J16" s="149"/>
      <c r="K16" s="149"/>
      <c r="L16" s="75"/>
      <c r="N16" s="358"/>
    </row>
    <row r="17" spans="1:13" ht="21" customHeight="1" x14ac:dyDescent="0.3">
      <c r="A17" s="75"/>
      <c r="B17" s="632" t="s">
        <v>106</v>
      </c>
      <c r="C17" s="632"/>
      <c r="D17" s="632"/>
      <c r="E17" s="632"/>
      <c r="F17" s="632"/>
      <c r="G17" s="75" t="s">
        <v>105</v>
      </c>
      <c r="H17" s="75"/>
      <c r="I17" s="75"/>
      <c r="J17" s="149"/>
      <c r="K17" s="149"/>
      <c r="L17" s="75"/>
    </row>
    <row r="18" spans="1:13" ht="21" customHeight="1" x14ac:dyDescent="0.3">
      <c r="A18" s="75"/>
      <c r="B18" s="81" t="str">
        <f>"2022年度｢国際青少年サイエンス交流事業（さくらサイエンスプログラム）"&amp;様式の説明!C7&amp;"｣"</f>
        <v>2022年度｢国際青少年サイエンス交流事業（さくらサイエンスプログラム）※該当するプログラムを選択してください｣</v>
      </c>
      <c r="C18" s="81"/>
      <c r="D18" s="81"/>
      <c r="E18" s="75"/>
      <c r="F18" s="75"/>
      <c r="G18" s="75"/>
      <c r="H18" s="75"/>
      <c r="I18" s="75"/>
      <c r="J18" s="149"/>
      <c r="K18" s="149"/>
      <c r="L18" s="75"/>
    </row>
    <row r="19" spans="1:13" ht="21" customHeight="1" x14ac:dyDescent="0.3">
      <c r="A19" s="75"/>
      <c r="B19" s="633" t="s">
        <v>180</v>
      </c>
      <c r="C19" s="633"/>
      <c r="D19" s="633"/>
      <c r="E19" s="633"/>
      <c r="F19" s="633"/>
      <c r="G19" s="634" t="str">
        <f>IF(参照シート!C5="","参照シートに情報を貼りつけてください",参照シート!C5)&amp;"　）"</f>
        <v>参照シートに情報を貼りつけてください　）</v>
      </c>
      <c r="H19" s="634"/>
      <c r="I19" s="634"/>
      <c r="J19" s="149"/>
      <c r="K19" s="150"/>
      <c r="L19" s="80"/>
      <c r="M19" s="79" t="s">
        <v>218</v>
      </c>
    </row>
    <row r="20" spans="1:13" ht="18" customHeight="1" x14ac:dyDescent="0.3">
      <c r="A20" s="75"/>
      <c r="B20" s="75"/>
      <c r="C20" s="149"/>
      <c r="D20" s="149"/>
      <c r="E20" s="75"/>
      <c r="I20" s="75"/>
      <c r="J20" s="149"/>
      <c r="K20" s="149"/>
      <c r="L20" s="75"/>
    </row>
    <row r="21" spans="1:13" ht="18" customHeight="1" x14ac:dyDescent="0.3">
      <c r="A21" s="75"/>
      <c r="B21" s="75"/>
      <c r="C21" s="149"/>
      <c r="D21" s="149"/>
      <c r="E21" s="75"/>
      <c r="F21" s="75"/>
      <c r="G21" s="75"/>
      <c r="H21" s="75"/>
      <c r="I21" s="75"/>
      <c r="J21" s="149"/>
      <c r="K21" s="149"/>
      <c r="L21" s="75"/>
    </row>
    <row r="22" spans="1:13" ht="18" customHeight="1" x14ac:dyDescent="0.3">
      <c r="A22" s="75"/>
      <c r="B22" s="75"/>
      <c r="C22" s="149"/>
      <c r="D22" s="149"/>
      <c r="E22" s="75"/>
      <c r="F22" s="75"/>
      <c r="G22" s="75"/>
      <c r="H22" s="75"/>
      <c r="I22" s="75"/>
      <c r="J22" s="149"/>
      <c r="K22" s="149"/>
      <c r="L22" s="75"/>
    </row>
    <row r="23" spans="1:13" ht="18" customHeight="1" x14ac:dyDescent="0.3">
      <c r="B23" s="75" t="s">
        <v>147</v>
      </c>
      <c r="C23" s="149"/>
      <c r="D23" s="149"/>
      <c r="E23" s="75"/>
      <c r="F23" s="75"/>
      <c r="G23" s="75"/>
      <c r="H23" s="75"/>
      <c r="I23" s="75"/>
      <c r="J23" s="149"/>
      <c r="K23" s="149"/>
      <c r="L23" s="75"/>
    </row>
    <row r="24" spans="1:13" ht="18" customHeight="1" x14ac:dyDescent="0.3">
      <c r="A24" s="75"/>
      <c r="B24" s="75"/>
      <c r="C24" s="149"/>
      <c r="D24" s="149"/>
      <c r="E24" s="75"/>
      <c r="F24" s="75"/>
      <c r="G24" s="75"/>
      <c r="H24" s="75"/>
      <c r="I24" s="75"/>
      <c r="J24" s="149"/>
      <c r="K24" s="149"/>
      <c r="L24" s="75"/>
    </row>
    <row r="25" spans="1:13" ht="15" customHeight="1" x14ac:dyDescent="0.3">
      <c r="A25" s="75"/>
      <c r="B25" s="75"/>
      <c r="C25" s="149"/>
      <c r="D25" s="149"/>
      <c r="E25" s="75"/>
      <c r="F25" s="75"/>
      <c r="G25" s="75"/>
      <c r="H25" s="75"/>
      <c r="L25" s="78"/>
    </row>
    <row r="26" spans="1:13" ht="15" customHeight="1" x14ac:dyDescent="0.3">
      <c r="A26" s="75" t="s">
        <v>104</v>
      </c>
      <c r="B26" s="75"/>
      <c r="C26" s="149"/>
      <c r="D26" s="149"/>
      <c r="E26" s="75"/>
      <c r="F26" s="75"/>
      <c r="G26" s="75"/>
      <c r="H26" s="75"/>
      <c r="I26" s="75"/>
      <c r="J26" s="149"/>
      <c r="K26" s="149"/>
      <c r="L26" s="75"/>
    </row>
    <row r="27" spans="1:13" ht="15" customHeight="1" x14ac:dyDescent="0.3">
      <c r="A27" s="75"/>
      <c r="B27" s="75"/>
      <c r="C27" s="149"/>
      <c r="D27" s="149"/>
      <c r="E27" s="75"/>
      <c r="F27" s="75"/>
      <c r="G27" s="75"/>
      <c r="H27" s="75"/>
      <c r="I27" s="75"/>
      <c r="J27" s="149"/>
      <c r="K27" s="149"/>
      <c r="L27" s="75"/>
    </row>
    <row r="28" spans="1:13" ht="15" customHeight="1" x14ac:dyDescent="0.3">
      <c r="B28" s="78" t="s">
        <v>103</v>
      </c>
      <c r="C28" s="149" t="s">
        <v>102</v>
      </c>
      <c r="D28" s="149" t="s">
        <v>181</v>
      </c>
      <c r="E28" s="75" t="str">
        <f>IF(様式の説明!$F$7&lt;&gt;1,D28,C28)</f>
        <v>実施機関概要</v>
      </c>
      <c r="F28" s="75"/>
      <c r="G28" s="75"/>
      <c r="H28" s="75"/>
      <c r="I28" s="75"/>
      <c r="J28" s="149"/>
      <c r="K28" s="149"/>
      <c r="L28" s="75"/>
    </row>
    <row r="29" spans="1:13" ht="15" customHeight="1" x14ac:dyDescent="0.3">
      <c r="B29" s="75"/>
      <c r="C29" s="149"/>
      <c r="D29" s="149"/>
      <c r="E29" s="75" t="s">
        <v>99</v>
      </c>
      <c r="F29" s="75"/>
      <c r="G29" s="75"/>
      <c r="H29" s="75"/>
      <c r="I29" s="75"/>
      <c r="J29" s="149"/>
      <c r="K29" s="149"/>
      <c r="L29" s="75"/>
    </row>
    <row r="30" spans="1:13" ht="15" customHeight="1" x14ac:dyDescent="0.3">
      <c r="B30" s="75"/>
      <c r="C30" s="149"/>
      <c r="D30" s="149"/>
      <c r="E30" s="75"/>
      <c r="F30" s="75"/>
      <c r="G30" s="75"/>
      <c r="H30" s="75"/>
      <c r="I30" s="75"/>
      <c r="J30" s="149"/>
      <c r="K30" s="149"/>
      <c r="L30" s="75"/>
    </row>
    <row r="31" spans="1:13" ht="15" customHeight="1" x14ac:dyDescent="0.3">
      <c r="B31" s="78" t="s">
        <v>101</v>
      </c>
      <c r="C31" s="149" t="s">
        <v>220</v>
      </c>
      <c r="D31" s="149" t="s">
        <v>221</v>
      </c>
      <c r="E31" s="75" t="str">
        <f>IF(様式の説明!$F$7&lt;&gt;1,D31,C31)</f>
        <v>参加機関概要</v>
      </c>
      <c r="F31" s="75"/>
      <c r="G31" s="75"/>
      <c r="H31" s="75"/>
      <c r="I31" s="75"/>
      <c r="J31" s="149"/>
      <c r="K31" s="149"/>
      <c r="L31" s="75"/>
    </row>
    <row r="32" spans="1:13" ht="15" customHeight="1" x14ac:dyDescent="0.3">
      <c r="B32" s="75"/>
      <c r="C32" s="149"/>
      <c r="D32" s="149"/>
      <c r="E32" s="75" t="s">
        <v>99</v>
      </c>
      <c r="F32" s="75"/>
      <c r="G32" s="75"/>
      <c r="H32" s="75"/>
      <c r="I32" s="75"/>
      <c r="J32" s="149"/>
      <c r="K32" s="149"/>
      <c r="L32" s="75"/>
    </row>
    <row r="33" spans="2:12" ht="15" customHeight="1" x14ac:dyDescent="0.3">
      <c r="B33" s="75"/>
      <c r="C33" s="149"/>
      <c r="D33" s="149"/>
      <c r="E33" s="75"/>
      <c r="F33" s="75"/>
      <c r="G33" s="75"/>
      <c r="H33" s="75"/>
      <c r="I33" s="75"/>
      <c r="J33" s="149"/>
      <c r="K33" s="149"/>
      <c r="L33" s="75"/>
    </row>
    <row r="34" spans="2:12" ht="15" customHeight="1" x14ac:dyDescent="0.3">
      <c r="B34" s="78" t="s">
        <v>187</v>
      </c>
      <c r="C34" s="149" t="s">
        <v>186</v>
      </c>
      <c r="D34" s="149" t="s">
        <v>182</v>
      </c>
      <c r="E34" s="75" t="str">
        <f>IF(様式の説明!$F$7&lt;&gt;1,D34,C34)</f>
        <v>実施体制について</v>
      </c>
      <c r="F34" s="75"/>
      <c r="G34" s="75"/>
      <c r="H34" s="75"/>
      <c r="I34" s="75"/>
      <c r="J34" s="149"/>
      <c r="K34" s="149"/>
      <c r="L34" s="75"/>
    </row>
    <row r="35" spans="2:12" ht="15" customHeight="1" x14ac:dyDescent="0.3">
      <c r="B35" s="75"/>
      <c r="C35" s="149"/>
      <c r="D35" s="149"/>
      <c r="E35" s="75" t="s">
        <v>99</v>
      </c>
      <c r="F35" s="75"/>
      <c r="G35" s="75"/>
      <c r="H35" s="75"/>
      <c r="I35" s="75"/>
      <c r="J35" s="149"/>
      <c r="K35" s="149"/>
      <c r="L35" s="75"/>
    </row>
    <row r="36" spans="2:12" ht="15" customHeight="1" x14ac:dyDescent="0.3">
      <c r="B36" s="75"/>
      <c r="C36" s="149"/>
      <c r="D36" s="149"/>
      <c r="E36" s="75"/>
      <c r="F36" s="75"/>
      <c r="G36" s="75"/>
      <c r="H36" s="75"/>
      <c r="I36" s="75"/>
      <c r="J36" s="149"/>
      <c r="K36" s="149"/>
      <c r="L36" s="75"/>
    </row>
    <row r="37" spans="2:12" ht="15" customHeight="1" x14ac:dyDescent="0.3">
      <c r="B37" s="78" t="s">
        <v>100</v>
      </c>
      <c r="C37" s="149" t="s">
        <v>97</v>
      </c>
      <c r="D37" s="149" t="s">
        <v>183</v>
      </c>
      <c r="E37" s="75" t="str">
        <f>IF(様式の説明!$F$7&lt;&gt;1,D37,C37)</f>
        <v>実施内容</v>
      </c>
      <c r="F37" s="75"/>
      <c r="G37" s="75"/>
      <c r="H37" s="75"/>
      <c r="I37" s="75"/>
      <c r="J37" s="149"/>
      <c r="K37" s="149"/>
      <c r="L37" s="75"/>
    </row>
    <row r="38" spans="2:12" ht="15" customHeight="1" x14ac:dyDescent="0.3">
      <c r="B38" s="75"/>
      <c r="C38" s="149"/>
      <c r="D38" s="149"/>
      <c r="E38" s="75" t="s">
        <v>96</v>
      </c>
      <c r="F38" s="75"/>
      <c r="G38" s="75"/>
      <c r="H38" s="75"/>
      <c r="I38" s="75"/>
      <c r="J38" s="149"/>
      <c r="K38" s="149"/>
      <c r="L38" s="75"/>
    </row>
    <row r="39" spans="2:12" ht="15" customHeight="1" x14ac:dyDescent="0.3">
      <c r="B39" s="75"/>
      <c r="C39" s="149"/>
      <c r="D39" s="149"/>
      <c r="E39" s="75"/>
      <c r="F39" s="75"/>
      <c r="G39" s="75"/>
      <c r="H39" s="75"/>
      <c r="I39" s="75"/>
      <c r="J39" s="149"/>
      <c r="K39" s="149"/>
      <c r="L39" s="75"/>
    </row>
    <row r="40" spans="2:12" ht="15" customHeight="1" x14ac:dyDescent="0.3">
      <c r="B40" s="78" t="s">
        <v>98</v>
      </c>
      <c r="C40" s="149" t="s">
        <v>94</v>
      </c>
      <c r="D40" s="177" t="s">
        <v>185</v>
      </c>
      <c r="E40" s="75" t="str">
        <f>IF(様式の説明!$FC$7&lt;&gt;1,D40,C40)</f>
        <v>参加者情報</v>
      </c>
      <c r="F40" s="75"/>
      <c r="G40" s="75"/>
      <c r="H40" s="75"/>
      <c r="I40" s="75"/>
      <c r="J40" s="149"/>
      <c r="K40" s="149"/>
      <c r="L40" s="75"/>
    </row>
    <row r="41" spans="2:12" ht="15" customHeight="1" x14ac:dyDescent="0.3">
      <c r="B41" s="75"/>
      <c r="C41" s="149"/>
      <c r="D41" s="149"/>
      <c r="E41" s="156" t="s">
        <v>96</v>
      </c>
      <c r="F41" s="75"/>
      <c r="G41" s="75"/>
      <c r="H41" s="75"/>
      <c r="I41" s="75"/>
      <c r="J41" s="149"/>
      <c r="K41" s="149"/>
      <c r="L41" s="75"/>
    </row>
    <row r="42" spans="2:12" ht="15" customHeight="1" x14ac:dyDescent="0.3">
      <c r="B42" s="75"/>
      <c r="C42" s="149"/>
      <c r="D42" s="149"/>
      <c r="E42" s="75"/>
      <c r="F42" s="75"/>
      <c r="G42" s="75"/>
      <c r="H42" s="75"/>
      <c r="I42" s="75"/>
      <c r="J42" s="149"/>
      <c r="K42" s="149"/>
      <c r="L42" s="75"/>
    </row>
    <row r="43" spans="2:12" ht="15" customHeight="1" x14ac:dyDescent="0.3">
      <c r="B43" s="78" t="s">
        <v>95</v>
      </c>
      <c r="C43" s="149"/>
      <c r="D43" s="149"/>
      <c r="E43" s="75" t="s">
        <v>92</v>
      </c>
      <c r="F43" s="75"/>
      <c r="G43" s="75"/>
      <c r="H43" s="75"/>
      <c r="I43" s="75"/>
      <c r="J43" s="149"/>
      <c r="K43" s="149"/>
      <c r="L43" s="75"/>
    </row>
    <row r="44" spans="2:12" ht="15" customHeight="1" x14ac:dyDescent="0.3">
      <c r="B44" s="75"/>
      <c r="C44" s="149"/>
      <c r="D44" s="149"/>
      <c r="E44" s="75" t="s">
        <v>91</v>
      </c>
      <c r="F44" s="75"/>
      <c r="G44" s="75"/>
      <c r="H44" s="75"/>
      <c r="I44" s="75"/>
      <c r="J44" s="149"/>
      <c r="K44" s="149"/>
      <c r="L44" s="75"/>
    </row>
    <row r="45" spans="2:12" ht="15" customHeight="1" x14ac:dyDescent="0.3">
      <c r="B45" s="75"/>
      <c r="C45" s="149"/>
      <c r="D45" s="149"/>
      <c r="E45" s="75"/>
      <c r="F45" s="75"/>
      <c r="G45" s="75"/>
      <c r="H45" s="75"/>
      <c r="I45" s="75"/>
      <c r="J45" s="149"/>
      <c r="K45" s="149"/>
      <c r="L45" s="75"/>
    </row>
    <row r="46" spans="2:12" ht="15" customHeight="1" x14ac:dyDescent="0.3">
      <c r="B46" s="78" t="s">
        <v>93</v>
      </c>
      <c r="C46" s="149"/>
      <c r="D46" s="149"/>
      <c r="E46" s="75" t="s">
        <v>90</v>
      </c>
      <c r="F46" s="75"/>
      <c r="G46" s="75"/>
      <c r="H46" s="75"/>
      <c r="I46" s="75"/>
      <c r="J46" s="149"/>
      <c r="K46" s="149"/>
      <c r="L46" s="75"/>
    </row>
    <row r="47" spans="2:12" ht="15" customHeight="1" x14ac:dyDescent="0.3">
      <c r="B47" s="75"/>
      <c r="C47" s="149"/>
      <c r="D47" s="149"/>
      <c r="E47" s="75" t="s">
        <v>88</v>
      </c>
      <c r="F47" s="75"/>
      <c r="G47" s="75"/>
      <c r="H47" s="75"/>
      <c r="I47" s="75"/>
      <c r="J47" s="149"/>
      <c r="K47" s="149"/>
      <c r="L47" s="75"/>
    </row>
    <row r="48" spans="2:12" ht="15" customHeight="1" x14ac:dyDescent="0.3">
      <c r="B48" s="75"/>
      <c r="C48" s="149"/>
      <c r="D48" s="149"/>
      <c r="E48" s="75"/>
      <c r="F48" s="75"/>
      <c r="G48" s="75"/>
      <c r="H48" s="75"/>
      <c r="I48" s="75"/>
      <c r="J48" s="149"/>
      <c r="K48" s="149"/>
      <c r="L48" s="75"/>
    </row>
    <row r="49" spans="1:14" ht="15" customHeight="1" x14ac:dyDescent="0.3">
      <c r="B49" s="78" t="s">
        <v>188</v>
      </c>
      <c r="C49" s="149" t="s">
        <v>89</v>
      </c>
      <c r="D49" s="149" t="s">
        <v>184</v>
      </c>
      <c r="E49" s="75" t="str">
        <f>IF(様式の説明!$F$7&lt;&gt;1,D49,C49)</f>
        <v>参加者修了報告書</v>
      </c>
      <c r="F49" s="75"/>
      <c r="G49" s="75"/>
      <c r="H49" s="75"/>
    </row>
    <row r="50" spans="1:14" ht="15" customHeight="1" x14ac:dyDescent="0.3">
      <c r="B50" s="75"/>
      <c r="C50" s="149"/>
      <c r="D50" s="149"/>
      <c r="E50" s="75" t="str">
        <f>IF(様式の説明!C7&lt;&gt;"さくら招へいプログラム代替オンライン交流","別添記載のとおり。","代替オンライン交流のため提出なし")</f>
        <v>別添記載のとおり。</v>
      </c>
      <c r="F50" s="75"/>
      <c r="G50" s="75"/>
    </row>
    <row r="51" spans="1:14" ht="15" customHeight="1" x14ac:dyDescent="0.3">
      <c r="B51" s="75"/>
      <c r="C51" s="149"/>
      <c r="D51" s="149"/>
      <c r="E51" s="75"/>
      <c r="F51" s="75"/>
      <c r="G51" s="75"/>
      <c r="H51" s="75"/>
    </row>
    <row r="52" spans="1:14" ht="15" customHeight="1" x14ac:dyDescent="0.3">
      <c r="B52" s="78" t="s">
        <v>222</v>
      </c>
      <c r="C52" s="149"/>
      <c r="D52" s="78"/>
      <c r="E52" s="75" t="s">
        <v>86</v>
      </c>
      <c r="F52" s="75"/>
      <c r="G52" s="75"/>
      <c r="H52" s="75"/>
      <c r="I52" s="75"/>
      <c r="J52" s="149"/>
      <c r="K52" s="149"/>
      <c r="L52" s="75"/>
    </row>
    <row r="53" spans="1:14" ht="15" customHeight="1" x14ac:dyDescent="0.3">
      <c r="B53" s="75"/>
      <c r="C53" s="149"/>
      <c r="D53" s="149"/>
      <c r="E53" s="75" t="s">
        <v>85</v>
      </c>
      <c r="F53" s="75"/>
      <c r="G53" s="75"/>
      <c r="H53" s="75"/>
      <c r="I53" s="75"/>
      <c r="J53" s="149"/>
      <c r="K53" s="149"/>
      <c r="L53" s="75"/>
    </row>
    <row r="54" spans="1:14" ht="15" customHeight="1" x14ac:dyDescent="0.3">
      <c r="B54" s="75"/>
      <c r="C54" s="149"/>
      <c r="D54" s="149"/>
      <c r="E54" s="75"/>
      <c r="F54" s="75"/>
      <c r="G54" s="75"/>
      <c r="H54" s="75"/>
      <c r="I54" s="75"/>
      <c r="J54" s="149"/>
      <c r="K54" s="149"/>
      <c r="L54" s="75"/>
    </row>
    <row r="55" spans="1:14" ht="15" customHeight="1" thickBot="1" x14ac:dyDescent="0.35">
      <c r="B55" s="78" t="s">
        <v>87</v>
      </c>
      <c r="C55" s="78"/>
      <c r="D55" s="78"/>
      <c r="E55" s="75" t="s">
        <v>145</v>
      </c>
      <c r="F55" s="75"/>
      <c r="G55" s="75"/>
      <c r="H55" s="75"/>
      <c r="I55" s="75"/>
      <c r="J55" s="149"/>
      <c r="K55" s="149"/>
      <c r="L55" s="75"/>
    </row>
    <row r="56" spans="1:14" ht="60" customHeight="1" x14ac:dyDescent="0.3">
      <c r="A56" s="75"/>
      <c r="E56" s="618" t="s">
        <v>81</v>
      </c>
      <c r="F56" s="618"/>
      <c r="G56" s="618"/>
      <c r="H56" s="618"/>
      <c r="I56" s="618"/>
      <c r="J56" s="618"/>
      <c r="K56" s="618"/>
      <c r="L56" s="618"/>
      <c r="M56" s="111"/>
      <c r="N56" s="614" t="s">
        <v>190</v>
      </c>
    </row>
    <row r="57" spans="1:14" ht="60" customHeight="1" thickBot="1" x14ac:dyDescent="0.35">
      <c r="A57" s="75"/>
      <c r="E57" s="618"/>
      <c r="F57" s="618"/>
      <c r="G57" s="618"/>
      <c r="H57" s="618"/>
      <c r="I57" s="618"/>
      <c r="J57" s="618"/>
      <c r="K57" s="618"/>
      <c r="L57" s="618"/>
      <c r="M57" s="179"/>
      <c r="N57" s="615"/>
    </row>
    <row r="58" spans="1:14" ht="15" customHeight="1" x14ac:dyDescent="0.3">
      <c r="B58" s="78" t="s">
        <v>84</v>
      </c>
      <c r="C58" s="78"/>
      <c r="D58" s="78"/>
      <c r="E58" s="75" t="s">
        <v>83</v>
      </c>
      <c r="F58" s="75"/>
      <c r="G58" s="75"/>
      <c r="H58" s="75"/>
      <c r="I58" s="75"/>
      <c r="J58" s="149"/>
      <c r="K58" s="149"/>
      <c r="L58" s="75"/>
    </row>
    <row r="59" spans="1:14" ht="60" customHeight="1" x14ac:dyDescent="0.3">
      <c r="A59" s="75"/>
      <c r="E59" s="618" t="s">
        <v>81</v>
      </c>
      <c r="F59" s="618"/>
      <c r="G59" s="618"/>
      <c r="H59" s="618"/>
      <c r="I59" s="618"/>
      <c r="J59" s="618"/>
      <c r="K59" s="618"/>
      <c r="L59" s="618"/>
    </row>
    <row r="60" spans="1:14" ht="60" customHeight="1" x14ac:dyDescent="0.3">
      <c r="A60" s="75"/>
      <c r="E60" s="618"/>
      <c r="F60" s="618"/>
      <c r="G60" s="618"/>
      <c r="H60" s="618"/>
      <c r="I60" s="618"/>
      <c r="J60" s="618"/>
      <c r="K60" s="618"/>
      <c r="L60" s="618"/>
    </row>
    <row r="61" spans="1:14" ht="9" customHeight="1" x14ac:dyDescent="0.3">
      <c r="A61" s="75"/>
      <c r="B61" s="77"/>
      <c r="C61" s="77"/>
      <c r="D61" s="77"/>
      <c r="E61" s="77"/>
      <c r="F61" s="77"/>
      <c r="G61" s="77"/>
      <c r="H61" s="77"/>
      <c r="I61" s="77"/>
      <c r="J61" s="77"/>
      <c r="K61" s="77"/>
      <c r="L61" s="77"/>
    </row>
    <row r="62" spans="1:14" ht="15" customHeight="1" thickBot="1" x14ac:dyDescent="0.35">
      <c r="A62" s="75" t="s">
        <v>82</v>
      </c>
      <c r="B62" s="75"/>
      <c r="C62" s="149"/>
      <c r="D62" s="149"/>
      <c r="E62" s="75"/>
      <c r="F62" s="75"/>
      <c r="G62" s="75"/>
      <c r="H62" s="75"/>
      <c r="I62" s="75"/>
      <c r="J62" s="149"/>
      <c r="K62" s="149"/>
      <c r="L62" s="75"/>
    </row>
    <row r="63" spans="1:14" ht="60" customHeight="1" x14ac:dyDescent="0.3">
      <c r="A63" s="75"/>
      <c r="E63" s="618" t="s">
        <v>81</v>
      </c>
      <c r="F63" s="618"/>
      <c r="G63" s="618"/>
      <c r="H63" s="618"/>
      <c r="I63" s="618"/>
      <c r="J63" s="618"/>
      <c r="K63" s="618"/>
      <c r="L63" s="618"/>
      <c r="M63" s="111"/>
      <c r="N63" s="614" t="s">
        <v>189</v>
      </c>
    </row>
    <row r="64" spans="1:14" ht="60" customHeight="1" x14ac:dyDescent="0.3">
      <c r="A64" s="149"/>
      <c r="E64" s="618"/>
      <c r="F64" s="618"/>
      <c r="G64" s="618"/>
      <c r="H64" s="618"/>
      <c r="I64" s="618"/>
      <c r="J64" s="618"/>
      <c r="K64" s="618"/>
      <c r="L64" s="618"/>
      <c r="M64" s="114"/>
      <c r="N64" s="614"/>
    </row>
    <row r="65" spans="1:14" ht="60" customHeight="1" thickBot="1" x14ac:dyDescent="0.35">
      <c r="A65" s="75"/>
      <c r="E65" s="618"/>
      <c r="F65" s="618"/>
      <c r="G65" s="618"/>
      <c r="H65" s="618"/>
      <c r="I65" s="618"/>
      <c r="J65" s="618"/>
      <c r="K65" s="618"/>
      <c r="L65" s="618"/>
      <c r="M65" s="179"/>
      <c r="N65" s="614"/>
    </row>
    <row r="66" spans="1:14" ht="12" customHeight="1" x14ac:dyDescent="0.3">
      <c r="A66" s="149"/>
      <c r="E66" s="188"/>
      <c r="F66" s="188"/>
      <c r="G66" s="188"/>
      <c r="H66" s="188"/>
      <c r="I66" s="188"/>
      <c r="J66" s="188"/>
      <c r="K66" s="188"/>
      <c r="L66" s="188"/>
      <c r="M66" s="153"/>
      <c r="N66" s="180"/>
    </row>
    <row r="67" spans="1:14" ht="15" customHeight="1" thickBot="1" x14ac:dyDescent="0.35">
      <c r="A67" s="75" t="s">
        <v>80</v>
      </c>
      <c r="B67" s="75"/>
      <c r="C67" s="149"/>
      <c r="D67" s="149"/>
      <c r="E67" s="75"/>
      <c r="F67" s="75"/>
      <c r="G67" s="75"/>
      <c r="H67" s="75"/>
      <c r="I67" s="75"/>
      <c r="J67" s="149"/>
      <c r="K67" s="149"/>
      <c r="L67" s="75"/>
    </row>
    <row r="68" spans="1:14" ht="15" customHeight="1" x14ac:dyDescent="0.3">
      <c r="A68" s="75"/>
      <c r="B68" s="75" t="s">
        <v>79</v>
      </c>
      <c r="C68" s="149"/>
      <c r="D68" s="149"/>
      <c r="E68" s="75"/>
      <c r="F68" s="631" t="s">
        <v>76</v>
      </c>
      <c r="G68" s="631"/>
      <c r="H68" s="631"/>
      <c r="I68" s="631"/>
      <c r="J68" s="631"/>
      <c r="K68" s="631"/>
      <c r="L68" s="631"/>
      <c r="M68" s="111"/>
    </row>
    <row r="69" spans="1:14" ht="15" customHeight="1" x14ac:dyDescent="0.3">
      <c r="A69" s="189"/>
      <c r="B69" s="14"/>
      <c r="C69" s="178"/>
      <c r="D69" s="178"/>
      <c r="E69" s="621" t="s">
        <v>75</v>
      </c>
      <c r="F69" s="622"/>
      <c r="G69" s="622"/>
      <c r="H69" s="622"/>
      <c r="I69" s="623"/>
      <c r="J69" s="187"/>
      <c r="K69" s="190"/>
      <c r="L69" s="190"/>
      <c r="M69" s="114"/>
      <c r="N69" s="619" t="s">
        <v>191</v>
      </c>
    </row>
    <row r="70" spans="1:14" ht="15" customHeight="1" x14ac:dyDescent="0.3">
      <c r="A70" s="189"/>
      <c r="B70" s="190"/>
      <c r="C70" s="178"/>
      <c r="D70" s="178"/>
      <c r="E70" s="624"/>
      <c r="F70" s="625"/>
      <c r="G70" s="625"/>
      <c r="H70" s="625"/>
      <c r="I70" s="626"/>
      <c r="J70" s="187"/>
      <c r="K70" s="190"/>
      <c r="L70" s="190"/>
      <c r="M70" s="114"/>
      <c r="N70" s="619"/>
    </row>
    <row r="71" spans="1:14" ht="15" customHeight="1" x14ac:dyDescent="0.3">
      <c r="A71" s="189"/>
      <c r="B71" s="190"/>
      <c r="C71" s="178"/>
      <c r="D71" s="178"/>
      <c r="E71" s="624"/>
      <c r="F71" s="625"/>
      <c r="G71" s="625"/>
      <c r="H71" s="625"/>
      <c r="I71" s="626"/>
      <c r="J71" s="187"/>
      <c r="K71" s="190"/>
      <c r="L71" s="190"/>
      <c r="M71" s="114"/>
      <c r="N71" s="619"/>
    </row>
    <row r="72" spans="1:14" ht="15" customHeight="1" x14ac:dyDescent="0.3">
      <c r="A72" s="189"/>
      <c r="B72" s="190"/>
      <c r="C72" s="178"/>
      <c r="D72" s="178"/>
      <c r="E72" s="624"/>
      <c r="F72" s="625"/>
      <c r="G72" s="625"/>
      <c r="H72" s="625"/>
      <c r="I72" s="626"/>
      <c r="J72" s="187"/>
      <c r="K72" s="190"/>
      <c r="L72" s="190"/>
      <c r="M72" s="114"/>
      <c r="N72" s="619"/>
    </row>
    <row r="73" spans="1:14" ht="15" customHeight="1" x14ac:dyDescent="0.3">
      <c r="A73" s="189"/>
      <c r="B73" s="190"/>
      <c r="C73" s="178"/>
      <c r="D73" s="178"/>
      <c r="E73" s="624"/>
      <c r="F73" s="625"/>
      <c r="G73" s="625"/>
      <c r="H73" s="625"/>
      <c r="I73" s="626"/>
      <c r="J73" s="187"/>
      <c r="K73" s="190"/>
      <c r="L73" s="190"/>
      <c r="M73" s="114"/>
      <c r="N73" s="619"/>
    </row>
    <row r="74" spans="1:14" ht="15" customHeight="1" x14ac:dyDescent="0.3">
      <c r="A74" s="189"/>
      <c r="B74" s="190"/>
      <c r="C74" s="178"/>
      <c r="D74" s="178"/>
      <c r="E74" s="624"/>
      <c r="F74" s="625"/>
      <c r="G74" s="625"/>
      <c r="H74" s="625"/>
      <c r="I74" s="626"/>
      <c r="J74" s="187"/>
      <c r="K74" s="190"/>
      <c r="L74" s="190"/>
      <c r="M74" s="114"/>
      <c r="N74" s="619"/>
    </row>
    <row r="75" spans="1:14" ht="15" customHeight="1" x14ac:dyDescent="0.3">
      <c r="A75" s="189"/>
      <c r="B75" s="190"/>
      <c r="C75" s="178"/>
      <c r="D75" s="178"/>
      <c r="E75" s="624"/>
      <c r="F75" s="625"/>
      <c r="G75" s="625"/>
      <c r="H75" s="625"/>
      <c r="I75" s="626"/>
      <c r="J75" s="187"/>
      <c r="K75" s="190"/>
      <c r="L75" s="190"/>
      <c r="M75" s="114"/>
      <c r="N75" s="619"/>
    </row>
    <row r="76" spans="1:14" ht="15" customHeight="1" x14ac:dyDescent="0.3">
      <c r="A76" s="189"/>
      <c r="B76" s="190"/>
      <c r="C76" s="178"/>
      <c r="D76" s="178"/>
      <c r="E76" s="624"/>
      <c r="F76" s="625"/>
      <c r="G76" s="625"/>
      <c r="H76" s="625"/>
      <c r="I76" s="626"/>
      <c r="J76" s="187"/>
      <c r="K76" s="190"/>
      <c r="L76" s="190"/>
      <c r="M76" s="114"/>
      <c r="N76" s="619"/>
    </row>
    <row r="77" spans="1:14" ht="15" customHeight="1" x14ac:dyDescent="0.3">
      <c r="A77" s="189"/>
      <c r="B77" s="190"/>
      <c r="C77" s="178"/>
      <c r="D77" s="178"/>
      <c r="E77" s="624"/>
      <c r="F77" s="625"/>
      <c r="G77" s="625"/>
      <c r="H77" s="625"/>
      <c r="I77" s="626"/>
      <c r="J77" s="187"/>
      <c r="K77" s="190"/>
      <c r="L77" s="190"/>
      <c r="M77" s="114"/>
      <c r="N77" s="619"/>
    </row>
    <row r="78" spans="1:14" ht="15" customHeight="1" x14ac:dyDescent="0.3">
      <c r="A78" s="189"/>
      <c r="B78" s="190"/>
      <c r="C78" s="178"/>
      <c r="D78" s="178"/>
      <c r="E78" s="624"/>
      <c r="F78" s="625"/>
      <c r="G78" s="625"/>
      <c r="H78" s="625"/>
      <c r="I78" s="626"/>
      <c r="J78" s="187"/>
      <c r="K78" s="190"/>
      <c r="L78" s="190"/>
      <c r="M78" s="114"/>
      <c r="N78" s="619"/>
    </row>
    <row r="79" spans="1:14" ht="15" customHeight="1" x14ac:dyDescent="0.3">
      <c r="A79" s="189"/>
      <c r="B79" s="190"/>
      <c r="C79" s="178"/>
      <c r="D79" s="178"/>
      <c r="E79" s="624"/>
      <c r="F79" s="625"/>
      <c r="G79" s="625"/>
      <c r="H79" s="625"/>
      <c r="I79" s="626"/>
      <c r="J79" s="187"/>
      <c r="K79" s="190"/>
      <c r="L79" s="190"/>
      <c r="M79" s="114"/>
      <c r="N79" s="619"/>
    </row>
    <row r="80" spans="1:14" ht="15" customHeight="1" x14ac:dyDescent="0.3">
      <c r="A80" s="189"/>
      <c r="B80" s="190"/>
      <c r="C80" s="178"/>
      <c r="D80" s="178"/>
      <c r="E80" s="624"/>
      <c r="F80" s="625"/>
      <c r="G80" s="625"/>
      <c r="H80" s="625"/>
      <c r="I80" s="626"/>
      <c r="J80" s="187"/>
      <c r="K80" s="190"/>
      <c r="L80" s="190"/>
      <c r="M80" s="114"/>
      <c r="N80" s="619"/>
    </row>
    <row r="81" spans="1:14" ht="15" customHeight="1" x14ac:dyDescent="0.3">
      <c r="A81" s="189"/>
      <c r="B81" s="190"/>
      <c r="C81" s="178"/>
      <c r="D81" s="178"/>
      <c r="E81" s="624"/>
      <c r="F81" s="625"/>
      <c r="G81" s="625"/>
      <c r="H81" s="625"/>
      <c r="I81" s="626"/>
      <c r="J81" s="187"/>
      <c r="K81" s="190"/>
      <c r="L81" s="190"/>
      <c r="M81" s="114"/>
      <c r="N81" s="619"/>
    </row>
    <row r="82" spans="1:14" ht="15" customHeight="1" x14ac:dyDescent="0.3">
      <c r="A82" s="189"/>
      <c r="B82" s="190"/>
      <c r="C82" s="178"/>
      <c r="D82" s="178"/>
      <c r="E82" s="624"/>
      <c r="F82" s="625"/>
      <c r="G82" s="625"/>
      <c r="H82" s="625"/>
      <c r="I82" s="626"/>
      <c r="J82" s="187"/>
      <c r="K82" s="190"/>
      <c r="L82" s="190"/>
      <c r="M82" s="114"/>
    </row>
    <row r="83" spans="1:14" ht="15" customHeight="1" x14ac:dyDescent="0.3">
      <c r="A83" s="189"/>
      <c r="B83" s="190"/>
      <c r="C83" s="178"/>
      <c r="D83" s="178"/>
      <c r="E83" s="627"/>
      <c r="F83" s="628"/>
      <c r="G83" s="628"/>
      <c r="H83" s="628"/>
      <c r="I83" s="629"/>
      <c r="J83" s="187"/>
      <c r="K83" s="190"/>
      <c r="L83" s="190"/>
      <c r="M83" s="114"/>
    </row>
    <row r="84" spans="1:14" ht="15" customHeight="1" x14ac:dyDescent="0.3">
      <c r="A84" s="189"/>
      <c r="B84" s="190"/>
      <c r="C84" s="190"/>
      <c r="D84" s="190"/>
      <c r="E84" s="190"/>
      <c r="F84" s="190"/>
      <c r="G84" s="190"/>
      <c r="H84" s="190"/>
      <c r="I84" s="190"/>
      <c r="J84" s="190"/>
      <c r="K84" s="190"/>
      <c r="L84" s="190"/>
      <c r="M84" s="114"/>
    </row>
    <row r="85" spans="1:14" ht="15" customHeight="1" x14ac:dyDescent="0.3">
      <c r="A85" s="75"/>
      <c r="B85" s="630" t="s">
        <v>78</v>
      </c>
      <c r="C85" s="630"/>
      <c r="D85" s="630"/>
      <c r="E85" s="630"/>
      <c r="F85" s="631" t="s">
        <v>76</v>
      </c>
      <c r="G85" s="631"/>
      <c r="H85" s="631"/>
      <c r="I85" s="631"/>
      <c r="J85" s="631"/>
      <c r="K85" s="631"/>
      <c r="L85" s="631"/>
      <c r="M85" s="114"/>
    </row>
    <row r="86" spans="1:14" ht="15" customHeight="1" x14ac:dyDescent="0.3">
      <c r="A86" s="189"/>
      <c r="B86" s="14"/>
      <c r="C86" s="178"/>
      <c r="D86" s="178"/>
      <c r="E86" s="621" t="s">
        <v>75</v>
      </c>
      <c r="F86" s="622"/>
      <c r="G86" s="622"/>
      <c r="H86" s="622"/>
      <c r="I86" s="623"/>
      <c r="J86" s="187"/>
      <c r="K86" s="190"/>
      <c r="L86" s="190"/>
      <c r="M86" s="114"/>
    </row>
    <row r="87" spans="1:14" ht="15" customHeight="1" x14ac:dyDescent="0.3">
      <c r="A87" s="189"/>
      <c r="B87" s="190"/>
      <c r="C87" s="178"/>
      <c r="D87" s="178"/>
      <c r="E87" s="624"/>
      <c r="F87" s="625"/>
      <c r="G87" s="625"/>
      <c r="H87" s="625"/>
      <c r="I87" s="626"/>
      <c r="J87" s="187"/>
      <c r="K87" s="190"/>
      <c r="L87" s="190"/>
      <c r="M87" s="114"/>
    </row>
    <row r="88" spans="1:14" ht="15" customHeight="1" x14ac:dyDescent="0.3">
      <c r="A88" s="189"/>
      <c r="B88" s="190"/>
      <c r="C88" s="178"/>
      <c r="D88" s="178"/>
      <c r="E88" s="624"/>
      <c r="F88" s="625"/>
      <c r="G88" s="625"/>
      <c r="H88" s="625"/>
      <c r="I88" s="626"/>
      <c r="J88" s="187"/>
      <c r="K88" s="190"/>
      <c r="L88" s="190"/>
      <c r="M88" s="114"/>
    </row>
    <row r="89" spans="1:14" ht="15" customHeight="1" x14ac:dyDescent="0.3">
      <c r="A89" s="189"/>
      <c r="B89" s="190"/>
      <c r="C89" s="178"/>
      <c r="D89" s="178"/>
      <c r="E89" s="624"/>
      <c r="F89" s="625"/>
      <c r="G89" s="625"/>
      <c r="H89" s="625"/>
      <c r="I89" s="626"/>
      <c r="J89" s="187"/>
      <c r="K89" s="190"/>
      <c r="L89" s="190"/>
      <c r="M89" s="114"/>
    </row>
    <row r="90" spans="1:14" ht="15" customHeight="1" x14ac:dyDescent="0.3">
      <c r="A90" s="189"/>
      <c r="B90" s="190"/>
      <c r="C90" s="178"/>
      <c r="D90" s="178"/>
      <c r="E90" s="624"/>
      <c r="F90" s="625"/>
      <c r="G90" s="625"/>
      <c r="H90" s="625"/>
      <c r="I90" s="626"/>
      <c r="J90" s="187"/>
      <c r="K90" s="190"/>
      <c r="L90" s="190"/>
      <c r="M90" s="114"/>
    </row>
    <row r="91" spans="1:14" ht="15" customHeight="1" x14ac:dyDescent="0.3">
      <c r="A91" s="189"/>
      <c r="B91" s="190"/>
      <c r="C91" s="178"/>
      <c r="D91" s="178"/>
      <c r="E91" s="624"/>
      <c r="F91" s="625"/>
      <c r="G91" s="625"/>
      <c r="H91" s="625"/>
      <c r="I91" s="626"/>
      <c r="J91" s="187"/>
      <c r="K91" s="190"/>
      <c r="L91" s="190"/>
      <c r="M91" s="114"/>
    </row>
    <row r="92" spans="1:14" ht="15" customHeight="1" x14ac:dyDescent="0.3">
      <c r="A92" s="189"/>
      <c r="B92" s="190"/>
      <c r="C92" s="178"/>
      <c r="D92" s="178"/>
      <c r="E92" s="624"/>
      <c r="F92" s="625"/>
      <c r="G92" s="625"/>
      <c r="H92" s="625"/>
      <c r="I92" s="626"/>
      <c r="J92" s="187"/>
      <c r="K92" s="190"/>
      <c r="L92" s="190"/>
      <c r="M92" s="114"/>
    </row>
    <row r="93" spans="1:14" ht="15" customHeight="1" x14ac:dyDescent="0.3">
      <c r="A93" s="189"/>
      <c r="B93" s="190"/>
      <c r="C93" s="178"/>
      <c r="D93" s="178"/>
      <c r="E93" s="624"/>
      <c r="F93" s="625"/>
      <c r="G93" s="625"/>
      <c r="H93" s="625"/>
      <c r="I93" s="626"/>
      <c r="J93" s="187"/>
      <c r="K93" s="190"/>
      <c r="L93" s="190"/>
      <c r="M93" s="114"/>
    </row>
    <row r="94" spans="1:14" ht="15" customHeight="1" x14ac:dyDescent="0.3">
      <c r="A94" s="189"/>
      <c r="B94" s="190"/>
      <c r="C94" s="178"/>
      <c r="D94" s="178"/>
      <c r="E94" s="624"/>
      <c r="F94" s="625"/>
      <c r="G94" s="625"/>
      <c r="H94" s="625"/>
      <c r="I94" s="626"/>
      <c r="J94" s="187"/>
      <c r="K94" s="190"/>
      <c r="L94" s="190"/>
      <c r="M94" s="114"/>
    </row>
    <row r="95" spans="1:14" ht="15" customHeight="1" x14ac:dyDescent="0.3">
      <c r="A95" s="189"/>
      <c r="B95" s="190"/>
      <c r="C95" s="178"/>
      <c r="D95" s="178"/>
      <c r="E95" s="624"/>
      <c r="F95" s="625"/>
      <c r="G95" s="625"/>
      <c r="H95" s="625"/>
      <c r="I95" s="626"/>
      <c r="J95" s="187"/>
      <c r="K95" s="190"/>
      <c r="L95" s="190"/>
      <c r="M95" s="114"/>
    </row>
    <row r="96" spans="1:14" ht="15" customHeight="1" x14ac:dyDescent="0.3">
      <c r="A96" s="189"/>
      <c r="B96" s="190"/>
      <c r="C96" s="178"/>
      <c r="D96" s="178"/>
      <c r="E96" s="624"/>
      <c r="F96" s="625"/>
      <c r="G96" s="625"/>
      <c r="H96" s="625"/>
      <c r="I96" s="626"/>
      <c r="J96" s="187"/>
      <c r="K96" s="190"/>
      <c r="L96" s="190"/>
      <c r="M96" s="114"/>
    </row>
    <row r="97" spans="1:13" ht="15" customHeight="1" x14ac:dyDescent="0.3">
      <c r="A97" s="189"/>
      <c r="B97" s="190"/>
      <c r="C97" s="178"/>
      <c r="D97" s="178"/>
      <c r="E97" s="624"/>
      <c r="F97" s="625"/>
      <c r="G97" s="625"/>
      <c r="H97" s="625"/>
      <c r="I97" s="626"/>
      <c r="J97" s="187"/>
      <c r="K97" s="190"/>
      <c r="L97" s="190"/>
      <c r="M97" s="114"/>
    </row>
    <row r="98" spans="1:13" ht="15" customHeight="1" x14ac:dyDescent="0.3">
      <c r="A98" s="189"/>
      <c r="B98" s="190"/>
      <c r="C98" s="178"/>
      <c r="D98" s="178"/>
      <c r="E98" s="624"/>
      <c r="F98" s="625"/>
      <c r="G98" s="625"/>
      <c r="H98" s="625"/>
      <c r="I98" s="626"/>
      <c r="J98" s="187"/>
      <c r="K98" s="190"/>
      <c r="L98" s="190"/>
      <c r="M98" s="114"/>
    </row>
    <row r="99" spans="1:13" ht="15" customHeight="1" x14ac:dyDescent="0.3">
      <c r="A99" s="189"/>
      <c r="B99" s="190"/>
      <c r="C99" s="178"/>
      <c r="D99" s="178"/>
      <c r="E99" s="624"/>
      <c r="F99" s="625"/>
      <c r="G99" s="625"/>
      <c r="H99" s="625"/>
      <c r="I99" s="626"/>
      <c r="J99" s="187"/>
      <c r="K99" s="190"/>
      <c r="L99" s="190"/>
      <c r="M99" s="114"/>
    </row>
    <row r="100" spans="1:13" ht="15" customHeight="1" x14ac:dyDescent="0.3">
      <c r="A100" s="189"/>
      <c r="B100" s="190"/>
      <c r="C100" s="178"/>
      <c r="D100" s="178"/>
      <c r="E100" s="627"/>
      <c r="F100" s="628"/>
      <c r="G100" s="628"/>
      <c r="H100" s="628"/>
      <c r="I100" s="629"/>
      <c r="J100" s="187"/>
      <c r="K100" s="190"/>
      <c r="L100" s="190"/>
      <c r="M100" s="114"/>
    </row>
    <row r="101" spans="1:13" ht="15" customHeight="1" x14ac:dyDescent="0.3">
      <c r="A101" s="189"/>
      <c r="B101" s="190"/>
      <c r="C101" s="190"/>
      <c r="D101" s="190"/>
      <c r="E101" s="190"/>
      <c r="F101" s="190"/>
      <c r="G101" s="190"/>
      <c r="H101" s="190"/>
      <c r="I101" s="190"/>
      <c r="J101" s="190"/>
      <c r="K101" s="190"/>
      <c r="L101" s="190"/>
      <c r="M101" s="114"/>
    </row>
    <row r="102" spans="1:13" ht="15" customHeight="1" x14ac:dyDescent="0.3">
      <c r="A102" s="75"/>
      <c r="B102" s="630" t="s">
        <v>77</v>
      </c>
      <c r="C102" s="630"/>
      <c r="D102" s="630"/>
      <c r="E102" s="630"/>
      <c r="F102" s="631" t="s">
        <v>76</v>
      </c>
      <c r="G102" s="631"/>
      <c r="H102" s="631"/>
      <c r="I102" s="631"/>
      <c r="J102" s="631"/>
      <c r="K102" s="631"/>
      <c r="L102" s="631"/>
      <c r="M102" s="114"/>
    </row>
    <row r="103" spans="1:13" ht="15" customHeight="1" x14ac:dyDescent="0.3">
      <c r="A103" s="189"/>
      <c r="B103" s="14"/>
      <c r="C103" s="178"/>
      <c r="D103" s="178"/>
      <c r="E103" s="621" t="s">
        <v>75</v>
      </c>
      <c r="F103" s="622"/>
      <c r="G103" s="622"/>
      <c r="H103" s="622"/>
      <c r="I103" s="623"/>
      <c r="J103" s="187"/>
      <c r="K103" s="190"/>
      <c r="L103" s="190"/>
      <c r="M103" s="114"/>
    </row>
    <row r="104" spans="1:13" ht="15" customHeight="1" x14ac:dyDescent="0.3">
      <c r="A104" s="189"/>
      <c r="B104" s="190"/>
      <c r="C104" s="178"/>
      <c r="D104" s="178"/>
      <c r="E104" s="624"/>
      <c r="F104" s="625"/>
      <c r="G104" s="625"/>
      <c r="H104" s="625"/>
      <c r="I104" s="626"/>
      <c r="J104" s="187"/>
      <c r="K104" s="190"/>
      <c r="L104" s="190"/>
      <c r="M104" s="114"/>
    </row>
    <row r="105" spans="1:13" ht="15" customHeight="1" x14ac:dyDescent="0.3">
      <c r="A105" s="189"/>
      <c r="B105" s="190"/>
      <c r="C105" s="178"/>
      <c r="D105" s="178"/>
      <c r="E105" s="624"/>
      <c r="F105" s="625"/>
      <c r="G105" s="625"/>
      <c r="H105" s="625"/>
      <c r="I105" s="626"/>
      <c r="J105" s="187"/>
      <c r="K105" s="190"/>
      <c r="L105" s="190"/>
      <c r="M105" s="114"/>
    </row>
    <row r="106" spans="1:13" ht="15" customHeight="1" x14ac:dyDescent="0.3">
      <c r="A106" s="189"/>
      <c r="B106" s="190"/>
      <c r="C106" s="178"/>
      <c r="D106" s="178"/>
      <c r="E106" s="624"/>
      <c r="F106" s="625"/>
      <c r="G106" s="625"/>
      <c r="H106" s="625"/>
      <c r="I106" s="626"/>
      <c r="J106" s="187"/>
      <c r="K106" s="190"/>
      <c r="L106" s="190"/>
      <c r="M106" s="114"/>
    </row>
    <row r="107" spans="1:13" ht="15" customHeight="1" x14ac:dyDescent="0.3">
      <c r="A107" s="189"/>
      <c r="B107" s="190"/>
      <c r="C107" s="178"/>
      <c r="D107" s="178"/>
      <c r="E107" s="624"/>
      <c r="F107" s="625"/>
      <c r="G107" s="625"/>
      <c r="H107" s="625"/>
      <c r="I107" s="626"/>
      <c r="J107" s="187"/>
      <c r="K107" s="190"/>
      <c r="L107" s="190"/>
      <c r="M107" s="114"/>
    </row>
    <row r="108" spans="1:13" ht="15" customHeight="1" x14ac:dyDescent="0.3">
      <c r="A108" s="189"/>
      <c r="B108" s="190"/>
      <c r="C108" s="178"/>
      <c r="D108" s="178"/>
      <c r="E108" s="624"/>
      <c r="F108" s="625"/>
      <c r="G108" s="625"/>
      <c r="H108" s="625"/>
      <c r="I108" s="626"/>
      <c r="J108" s="187"/>
      <c r="K108" s="190"/>
      <c r="L108" s="190"/>
      <c r="M108" s="114"/>
    </row>
    <row r="109" spans="1:13" ht="15" customHeight="1" x14ac:dyDescent="0.3">
      <c r="A109" s="189"/>
      <c r="B109" s="190"/>
      <c r="C109" s="178"/>
      <c r="D109" s="178"/>
      <c r="E109" s="624"/>
      <c r="F109" s="625"/>
      <c r="G109" s="625"/>
      <c r="H109" s="625"/>
      <c r="I109" s="626"/>
      <c r="J109" s="187"/>
      <c r="K109" s="190"/>
      <c r="L109" s="190"/>
      <c r="M109" s="114"/>
    </row>
    <row r="110" spans="1:13" ht="15" customHeight="1" x14ac:dyDescent="0.3">
      <c r="A110" s="189"/>
      <c r="B110" s="190"/>
      <c r="C110" s="178"/>
      <c r="D110" s="178"/>
      <c r="E110" s="624"/>
      <c r="F110" s="625"/>
      <c r="G110" s="625"/>
      <c r="H110" s="625"/>
      <c r="I110" s="626"/>
      <c r="J110" s="187"/>
      <c r="K110" s="190"/>
      <c r="L110" s="190"/>
      <c r="M110" s="114"/>
    </row>
    <row r="111" spans="1:13" ht="15" customHeight="1" x14ac:dyDescent="0.3">
      <c r="A111" s="189"/>
      <c r="B111" s="190"/>
      <c r="C111" s="178"/>
      <c r="D111" s="178"/>
      <c r="E111" s="624"/>
      <c r="F111" s="625"/>
      <c r="G111" s="625"/>
      <c r="H111" s="625"/>
      <c r="I111" s="626"/>
      <c r="J111" s="187"/>
      <c r="K111" s="190"/>
      <c r="L111" s="190"/>
      <c r="M111" s="114"/>
    </row>
    <row r="112" spans="1:13" ht="15" customHeight="1" x14ac:dyDescent="0.3">
      <c r="A112" s="189"/>
      <c r="B112" s="190"/>
      <c r="C112" s="178"/>
      <c r="D112" s="178"/>
      <c r="E112" s="624"/>
      <c r="F112" s="625"/>
      <c r="G112" s="625"/>
      <c r="H112" s="625"/>
      <c r="I112" s="626"/>
      <c r="J112" s="187"/>
      <c r="K112" s="190"/>
      <c r="L112" s="190"/>
      <c r="M112" s="114"/>
    </row>
    <row r="113" spans="1:13" ht="15" customHeight="1" x14ac:dyDescent="0.3">
      <c r="A113" s="189"/>
      <c r="B113" s="190"/>
      <c r="C113" s="178"/>
      <c r="D113" s="178"/>
      <c r="E113" s="624"/>
      <c r="F113" s="625"/>
      <c r="G113" s="625"/>
      <c r="H113" s="625"/>
      <c r="I113" s="626"/>
      <c r="J113" s="187"/>
      <c r="K113" s="190"/>
      <c r="L113" s="190"/>
      <c r="M113" s="114"/>
    </row>
    <row r="114" spans="1:13" ht="15" customHeight="1" x14ac:dyDescent="0.3">
      <c r="A114" s="189"/>
      <c r="B114" s="190"/>
      <c r="C114" s="178"/>
      <c r="D114" s="178"/>
      <c r="E114" s="624"/>
      <c r="F114" s="625"/>
      <c r="G114" s="625"/>
      <c r="H114" s="625"/>
      <c r="I114" s="626"/>
      <c r="J114" s="187"/>
      <c r="K114" s="190"/>
      <c r="L114" s="190"/>
      <c r="M114" s="114"/>
    </row>
    <row r="115" spans="1:13" ht="15" customHeight="1" x14ac:dyDescent="0.3">
      <c r="A115" s="189"/>
      <c r="B115" s="190"/>
      <c r="C115" s="178"/>
      <c r="D115" s="178"/>
      <c r="E115" s="624"/>
      <c r="F115" s="625"/>
      <c r="G115" s="625"/>
      <c r="H115" s="625"/>
      <c r="I115" s="626"/>
      <c r="J115" s="187"/>
      <c r="K115" s="190"/>
      <c r="L115" s="190"/>
      <c r="M115" s="114"/>
    </row>
    <row r="116" spans="1:13" ht="15" customHeight="1" x14ac:dyDescent="0.3">
      <c r="A116" s="189"/>
      <c r="B116" s="190"/>
      <c r="C116" s="178"/>
      <c r="D116" s="178"/>
      <c r="E116" s="624"/>
      <c r="F116" s="625"/>
      <c r="G116" s="625"/>
      <c r="H116" s="625"/>
      <c r="I116" s="626"/>
      <c r="J116" s="187"/>
      <c r="K116" s="190"/>
      <c r="L116" s="190"/>
      <c r="M116" s="114"/>
    </row>
    <row r="117" spans="1:13" ht="15" customHeight="1" thickBot="1" x14ac:dyDescent="0.35">
      <c r="A117" s="189"/>
      <c r="B117" s="190"/>
      <c r="C117" s="178"/>
      <c r="D117" s="178"/>
      <c r="E117" s="627"/>
      <c r="F117" s="628"/>
      <c r="G117" s="628"/>
      <c r="H117" s="628"/>
      <c r="I117" s="629"/>
      <c r="J117" s="187"/>
      <c r="K117" s="190"/>
      <c r="L117" s="190"/>
      <c r="M117" s="179"/>
    </row>
    <row r="118" spans="1:13" ht="15" customHeight="1" x14ac:dyDescent="0.3">
      <c r="A118" s="149"/>
      <c r="B118" s="76"/>
      <c r="C118" s="76"/>
      <c r="D118" s="76"/>
      <c r="E118" s="76"/>
      <c r="F118" s="76"/>
      <c r="G118" s="76"/>
      <c r="H118" s="76"/>
      <c r="I118" s="76"/>
      <c r="J118" s="76"/>
      <c r="K118" s="76"/>
      <c r="L118" s="76"/>
    </row>
  </sheetData>
  <sheetProtection algorithmName="SHA-512" hashValue="SW/ZFPiV2U78b/6BDpicXEX1CQypotHCsynE7isqIlZyMoaNpQQBLeBlyr/Tfh3WrYhqbRYum3cGxJ77MRcUAw==" saltValue="yvPKaPuBlzda6tQbAucygQ==" spinCount="100000" sheet="1" formatCells="0" formatColumns="0" formatRows="0" selectLockedCells="1"/>
  <mergeCells count="27">
    <mergeCell ref="N69:N81"/>
    <mergeCell ref="M5:N7"/>
    <mergeCell ref="E69:I83"/>
    <mergeCell ref="E86:I100"/>
    <mergeCell ref="E103:I117"/>
    <mergeCell ref="B102:E102"/>
    <mergeCell ref="I13:L13"/>
    <mergeCell ref="F102:L102"/>
    <mergeCell ref="F85:L85"/>
    <mergeCell ref="F68:L68"/>
    <mergeCell ref="B17:F17"/>
    <mergeCell ref="B85:E85"/>
    <mergeCell ref="I14:L14"/>
    <mergeCell ref="B19:F19"/>
    <mergeCell ref="G19:I19"/>
    <mergeCell ref="I12:L12"/>
    <mergeCell ref="N2:N3"/>
    <mergeCell ref="J5:L5"/>
    <mergeCell ref="N14:N16"/>
    <mergeCell ref="N56:N57"/>
    <mergeCell ref="N63:N65"/>
    <mergeCell ref="A4:L4"/>
    <mergeCell ref="I11:L11"/>
    <mergeCell ref="E56:L57"/>
    <mergeCell ref="E59:L60"/>
    <mergeCell ref="E63:L65"/>
    <mergeCell ref="K6:L6"/>
  </mergeCells>
  <phoneticPr fontId="4"/>
  <conditionalFormatting sqref="B61:D61">
    <cfRule type="cellIs" dxfId="36" priority="26" operator="equal">
      <formula>"（ない場合は「なし」と記入）"</formula>
    </cfRule>
  </conditionalFormatting>
  <conditionalFormatting sqref="F102">
    <cfRule type="cellIs" dxfId="35" priority="25" operator="equal">
      <formula>"（写真のキャプションを記入）"</formula>
    </cfRule>
  </conditionalFormatting>
  <conditionalFormatting sqref="F85">
    <cfRule type="cellIs" dxfId="34" priority="24" operator="equal">
      <formula>"（写真のキャプションを記入）"</formula>
    </cfRule>
  </conditionalFormatting>
  <conditionalFormatting sqref="F68">
    <cfRule type="cellIs" dxfId="33" priority="23" operator="equal">
      <formula>"（写真のキャプションを記入）"</formula>
    </cfRule>
  </conditionalFormatting>
  <conditionalFormatting sqref="B17:D17">
    <cfRule type="containsBlanks" dxfId="32" priority="22">
      <formula>LEN(TRIM(B17))=0</formula>
    </cfRule>
  </conditionalFormatting>
  <conditionalFormatting sqref="I11:K11">
    <cfRule type="expression" dxfId="31" priority="20">
      <formula>I11="参照シートに情報を貼りつけてください"</formula>
    </cfRule>
  </conditionalFormatting>
  <conditionalFormatting sqref="I12:K12">
    <cfRule type="expression" dxfId="30" priority="19">
      <formula>I12="参照シートに情報を貼りつけてください"</formula>
    </cfRule>
  </conditionalFormatting>
  <conditionalFormatting sqref="I13:K13">
    <cfRule type="expression" dxfId="29" priority="18">
      <formula>I13="参照シートに情報を貼りつけてください"</formula>
    </cfRule>
  </conditionalFormatting>
  <conditionalFormatting sqref="I14:J14">
    <cfRule type="expression" dxfId="28" priority="17">
      <formula>I14="参照シートに情報を貼りつけてください"</formula>
    </cfRule>
  </conditionalFormatting>
  <conditionalFormatting sqref="B19:D19 G19 K19:L19">
    <cfRule type="expression" dxfId="27" priority="16">
      <formula>$B$19="（　　　コース名　：　参照シートにデータを貼りつけてください　　　）　（　　　受付番号　：　参照シートにデータを貼りつけてください　　　）"</formula>
    </cfRule>
  </conditionalFormatting>
  <conditionalFormatting sqref="B17:F17">
    <cfRule type="expression" dxfId="26" priority="14">
      <formula>$B$17="(実施協定日)"</formula>
    </cfRule>
  </conditionalFormatting>
  <conditionalFormatting sqref="F68 F85 F102">
    <cfRule type="containsBlanks" dxfId="25" priority="13">
      <formula>LEN(TRIM(F68))=0</formula>
    </cfRule>
  </conditionalFormatting>
  <conditionalFormatting sqref="E56">
    <cfRule type="cellIs" dxfId="24" priority="12" operator="equal">
      <formula>"（ない場合は「なし」と記入）"</formula>
    </cfRule>
  </conditionalFormatting>
  <conditionalFormatting sqref="E56">
    <cfRule type="containsBlanks" dxfId="23" priority="11">
      <formula>LEN(TRIM(E56))=0</formula>
    </cfRule>
  </conditionalFormatting>
  <conditionalFormatting sqref="E59">
    <cfRule type="cellIs" dxfId="22" priority="10" operator="equal">
      <formula>"（ない場合は「なし」と記入）"</formula>
    </cfRule>
  </conditionalFormatting>
  <conditionalFormatting sqref="E59">
    <cfRule type="containsBlanks" dxfId="21" priority="9">
      <formula>LEN(TRIM(E59))=0</formula>
    </cfRule>
  </conditionalFormatting>
  <conditionalFormatting sqref="E63:E64">
    <cfRule type="cellIs" dxfId="20" priority="8" operator="equal">
      <formula>"（ない場合は「なし」と記入）"</formula>
    </cfRule>
  </conditionalFormatting>
  <conditionalFormatting sqref="E63:E64">
    <cfRule type="containsBlanks" dxfId="19" priority="7">
      <formula>LEN(TRIM(E63))=0</formula>
    </cfRule>
  </conditionalFormatting>
  <conditionalFormatting sqref="K6">
    <cfRule type="expression" dxfId="18" priority="87">
      <formula>$K$6="(終了報告日)"</formula>
    </cfRule>
    <cfRule type="containsBlanks" dxfId="17" priority="88">
      <formula>LEN(TRIM(K6))=0</formula>
    </cfRule>
  </conditionalFormatting>
  <conditionalFormatting sqref="G19:I19">
    <cfRule type="expression" dxfId="16" priority="5">
      <formula>$G$19="参照シートに情報を貼りつけてください　）"</formula>
    </cfRule>
  </conditionalFormatting>
  <dataValidations count="3">
    <dataValidation type="date" imeMode="disabled" allowBlank="1" showInputMessage="1" showErrorMessage="1" prompt="実施協定日を_x000a_「YYYY/M/D」の_x000a_形式で入力すると_x000a_和暦で表示されます。" sqref="B17:F17" xr:uid="{1F2FC666-6889-4491-8763-B8CC1B1E8EB8}">
      <formula1>44652</formula1>
      <formula2>45000</formula2>
    </dataValidation>
    <dataValidation type="date" imeMode="disabled" allowBlank="1" showInputMessage="1" showErrorMessage="1" prompt="終了報告日を_x000a_「YYYY/M/D」の_x000a_形式で入力すると_x000a_和暦で表示されます。" sqref="K6:L6" xr:uid="{9D018A42-0E28-4219-8A99-68BA913241FE}">
      <formula1>44652</formula1>
      <formula2>45016</formula2>
    </dataValidation>
    <dataValidation imeMode="hiragana" allowBlank="1" showInputMessage="1" showErrorMessage="1" sqref="E56:L57 E59:L60 E63:L65" xr:uid="{FC4DA7ED-7EE1-4BC7-9388-DC58219C3C9E}"/>
  </dataValidations>
  <printOptions horizontalCentered="1"/>
  <pageMargins left="0.78740157480314965" right="0.78740157480314965" top="0.59055118110236227" bottom="0.39370078740157483" header="0" footer="0"/>
  <pageSetup paperSize="9" scale="76" fitToHeight="0" orientation="portrait" r:id="rId1"/>
  <rowBreaks count="2" manualBreakCount="2">
    <brk id="45" max="7" man="1"/>
    <brk id="66" max="7" man="1"/>
  </rowBreaks>
  <extLst>
    <ext xmlns:x14="http://schemas.microsoft.com/office/spreadsheetml/2009/9/main" uri="{78C0D931-6437-407d-A8EE-F0AAD7539E65}">
      <x14:conditionalFormattings>
        <x14:conditionalFormatting xmlns:xm="http://schemas.microsoft.com/office/excel/2006/main">
          <x14:cfRule type="expression" priority="6" id="{E37200FC-6A77-4649-A1D8-B99DA92C9298}">
            <xm:f>様式の説明!$F$8="○"</xm:f>
            <x14:dxf>
              <font>
                <color theme="0"/>
              </font>
              <fill>
                <patternFill>
                  <bgColor theme="0"/>
                </patternFill>
              </fill>
              <border>
                <left/>
                <right/>
                <top/>
                <bottom/>
              </border>
            </x14:dxf>
          </x14:cfRule>
          <xm:sqref>J5 N14</xm:sqref>
        </x14:conditionalFormatting>
        <x14:conditionalFormatting xmlns:xm="http://schemas.microsoft.com/office/excel/2006/main">
          <x14:cfRule type="expression" priority="4" id="{F26969BD-A49B-4310-8DD9-FBFB3D46AE8F}">
            <xm:f>様式の説明!$F$7&lt;&gt;1</xm:f>
            <x14:dxf>
              <font>
                <color theme="0"/>
              </font>
              <fill>
                <patternFill patternType="none">
                  <bgColor auto="1"/>
                </patternFill>
              </fill>
              <border>
                <left/>
                <right/>
                <top/>
                <bottom/>
                <vertical/>
                <horizontal/>
              </border>
            </x14:dxf>
          </x14:cfRule>
          <xm:sqref>A67:N117</xm:sqref>
        </x14:conditionalFormatting>
        <x14:conditionalFormatting xmlns:xm="http://schemas.microsoft.com/office/excel/2006/main">
          <x14:cfRule type="expression" priority="3" id="{1E363044-1109-4A91-9C08-1FB042CDD2D0}">
            <xm:f>様式の説明!$F$8="○"</xm:f>
            <x14:dxf>
              <font>
                <color theme="0"/>
              </font>
              <fill>
                <patternFill>
                  <bgColor theme="0"/>
                </patternFill>
              </fill>
              <border>
                <left/>
                <right/>
                <top/>
                <bottom/>
              </border>
            </x14:dxf>
          </x14:cfRule>
          <xm:sqref>M5</xm:sqref>
        </x14:conditionalFormatting>
        <x14:conditionalFormatting xmlns:xm="http://schemas.microsoft.com/office/excel/2006/main">
          <x14:cfRule type="expression" priority="2" id="{B1903E00-2DF4-47AD-BD62-600EDCB4BB54}">
            <xm:f>様式の説明!$F$8="○"</xm:f>
            <x14:dxf>
              <font>
                <color theme="0"/>
              </font>
              <fill>
                <patternFill patternType="none">
                  <bgColor auto="1"/>
                </patternFill>
              </fill>
              <border>
                <left/>
                <right/>
                <top/>
                <bottom/>
                <vertical/>
                <horizontal/>
              </border>
            </x14:dxf>
          </x14:cfRule>
          <xm:sqref>N2</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E4DCE-A598-4D8C-9045-D69EBCC39425}">
  <sheetPr>
    <pageSetUpPr fitToPage="1"/>
  </sheetPr>
  <dimension ref="A1:Q65"/>
  <sheetViews>
    <sheetView showGridLines="0" zoomScaleNormal="100" zoomScaleSheetLayoutView="100" workbookViewId="0"/>
  </sheetViews>
  <sheetFormatPr defaultRowHeight="13.5" x14ac:dyDescent="0.3"/>
  <cols>
    <col min="1" max="1" width="2.08203125" customWidth="1"/>
    <col min="2" max="4" width="3" hidden="1" customWidth="1"/>
    <col min="5" max="5" width="5.58203125" customWidth="1"/>
    <col min="6" max="7" width="5.58203125" hidden="1" customWidth="1"/>
    <col min="8" max="8" width="8.58203125" customWidth="1"/>
    <col min="9" max="9" width="12.58203125" customWidth="1"/>
    <col min="10" max="10" width="25.58203125" customWidth="1"/>
    <col min="11" max="11" width="10.08203125" customWidth="1"/>
    <col min="12" max="12" width="21.58203125" customWidth="1"/>
    <col min="13" max="13" width="2.08203125" customWidth="1"/>
    <col min="14" max="14" width="2.58203125" customWidth="1"/>
  </cols>
  <sheetData>
    <row r="1" spans="1:17" ht="15" customHeight="1" x14ac:dyDescent="0.3">
      <c r="A1" s="1"/>
      <c r="M1" s="91" t="str">
        <f>'【10-1】終了報告書'!L1</f>
        <v>Ver. 2201</v>
      </c>
    </row>
    <row r="2" spans="1:17" ht="15" customHeight="1" x14ac:dyDescent="0.3">
      <c r="M2" s="91" t="str">
        <f>"【様式10-2】"&amp;様式の説明!C7</f>
        <v>【様式10-2】※該当するプログラムを選択してください</v>
      </c>
    </row>
    <row r="3" spans="1:17" ht="33" customHeight="1" thickBot="1" x14ac:dyDescent="0.35">
      <c r="E3" s="616" t="s">
        <v>144</v>
      </c>
      <c r="F3" s="616"/>
      <c r="G3" s="616"/>
      <c r="H3" s="616"/>
      <c r="I3" s="616"/>
      <c r="J3" s="616"/>
      <c r="K3" s="616"/>
      <c r="L3" s="616"/>
      <c r="M3" s="616"/>
    </row>
    <row r="4" spans="1:17" ht="24" customHeight="1" thickTop="1" x14ac:dyDescent="0.3">
      <c r="A4" s="75"/>
      <c r="E4" s="649" t="s">
        <v>143</v>
      </c>
      <c r="F4" s="650"/>
      <c r="G4" s="650"/>
      <c r="H4" s="651"/>
      <c r="I4" s="666" t="str">
        <f>'【8-1】経理様式１'!C13</f>
        <v>参照シートに情報を貼りつけてください</v>
      </c>
      <c r="J4" s="667"/>
      <c r="K4" s="667"/>
      <c r="L4" s="667"/>
      <c r="M4" s="668"/>
      <c r="N4" s="88"/>
    </row>
    <row r="5" spans="1:17" ht="24" customHeight="1" x14ac:dyDescent="0.3">
      <c r="A5" s="75"/>
      <c r="E5" s="646" t="str">
        <f>IF(様式の説明!C7&lt;&gt;"","実施機関名","受入れ機関名")</f>
        <v>実施機関名</v>
      </c>
      <c r="F5" s="647"/>
      <c r="G5" s="647"/>
      <c r="H5" s="648"/>
      <c r="I5" s="644" t="str">
        <f>'【8-1】経理様式１'!C14</f>
        <v>参照シートに情報を貼りつけてください</v>
      </c>
      <c r="J5" s="645"/>
      <c r="K5" s="645"/>
      <c r="L5" s="645"/>
      <c r="M5" s="665"/>
      <c r="N5" s="86"/>
    </row>
    <row r="6" spans="1:17" ht="24" customHeight="1" x14ac:dyDescent="0.3">
      <c r="A6" s="75"/>
      <c r="E6" s="646" t="s">
        <v>193</v>
      </c>
      <c r="F6" s="647"/>
      <c r="G6" s="647"/>
      <c r="H6" s="648"/>
      <c r="I6" s="644" t="str">
        <f>IF(様式の説明!F7=0,"様式の説明シートでプログラムを選択してください",様式の説明!C7)</f>
        <v>様式の説明シートでプログラムを選択してください</v>
      </c>
      <c r="J6" s="645"/>
      <c r="K6" s="183" t="str">
        <f>IF(様式の説明!$F$7=1,"コース名","")</f>
        <v/>
      </c>
      <c r="L6" s="669" t="str">
        <f>IF(様式の説明!F7&lt;&gt;1,"",IF(参照シート!C7="","参照シートに情報を貼りつけてください",参照シート!C7))</f>
        <v/>
      </c>
      <c r="M6" s="670"/>
      <c r="N6" s="86"/>
    </row>
    <row r="7" spans="1:17" ht="24" customHeight="1" x14ac:dyDescent="0.3">
      <c r="A7" s="75"/>
      <c r="E7" s="652" t="s">
        <v>142</v>
      </c>
      <c r="F7" s="648"/>
      <c r="G7" s="648"/>
      <c r="H7" s="653"/>
      <c r="I7" s="182" t="s">
        <v>141</v>
      </c>
      <c r="J7" s="663" t="str">
        <f>TRIM(IF(AND(参照シート!C13="",参照シート!C14=""),"参照シートに情報を貼りつけてください",参照シート!C13&amp;"　"&amp;参照シート!C14))</f>
        <v>参照シートに情報を貼りつけてください</v>
      </c>
      <c r="K7" s="663"/>
      <c r="L7" s="663"/>
      <c r="M7" s="664"/>
      <c r="N7" s="86"/>
      <c r="O7" s="79" t="s">
        <v>140</v>
      </c>
    </row>
    <row r="8" spans="1:17" ht="24" customHeight="1" x14ac:dyDescent="0.3">
      <c r="A8" s="75"/>
      <c r="E8" s="652"/>
      <c r="F8" s="648"/>
      <c r="G8" s="648"/>
      <c r="H8" s="653"/>
      <c r="I8" s="99" t="s">
        <v>139</v>
      </c>
      <c r="J8" s="661" t="str">
        <f>IF(参照シート!C15="","参照シートに情報を貼りつけてください",参照シート!C15)</f>
        <v>参照シートに情報を貼りつけてください</v>
      </c>
      <c r="K8" s="661"/>
      <c r="L8" s="661"/>
      <c r="M8" s="662"/>
      <c r="N8" s="86"/>
    </row>
    <row r="9" spans="1:17" ht="24" customHeight="1" x14ac:dyDescent="0.3">
      <c r="A9" s="75"/>
      <c r="E9" s="652"/>
      <c r="F9" s="648"/>
      <c r="G9" s="648"/>
      <c r="H9" s="653"/>
      <c r="I9" s="99" t="s">
        <v>138</v>
      </c>
      <c r="J9" s="659" t="str">
        <f>IF(参照シート!C18="","参照シートに情報を貼りつけてください",参照シート!C18)</f>
        <v>参照シートに情報を貼りつけてください</v>
      </c>
      <c r="K9" s="659"/>
      <c r="L9" s="659"/>
      <c r="M9" s="660"/>
      <c r="N9" s="86"/>
    </row>
    <row r="10" spans="1:17" ht="24" customHeight="1" thickBot="1" x14ac:dyDescent="0.35">
      <c r="A10" s="75"/>
      <c r="E10" s="654"/>
      <c r="F10" s="655"/>
      <c r="G10" s="655"/>
      <c r="H10" s="656"/>
      <c r="I10" s="100" t="s">
        <v>137</v>
      </c>
      <c r="J10" s="657" t="str">
        <f>IF(参照シート!C19="","参照シートに情報を貼りつけてください",参照シート!C19)</f>
        <v>参照シートに情報を貼りつけてください</v>
      </c>
      <c r="K10" s="657"/>
      <c r="L10" s="657"/>
      <c r="M10" s="658"/>
      <c r="N10" s="84"/>
      <c r="Q10" s="98"/>
    </row>
    <row r="11" spans="1:17" ht="24" customHeight="1" x14ac:dyDescent="0.3">
      <c r="A11" s="75"/>
      <c r="E11" s="75"/>
      <c r="F11" s="149"/>
      <c r="G11" s="149"/>
      <c r="H11" s="75"/>
      <c r="I11" s="75"/>
      <c r="J11" s="75"/>
      <c r="K11" s="149"/>
      <c r="L11" s="149"/>
      <c r="M11" s="75"/>
    </row>
    <row r="12" spans="1:17" ht="24" customHeight="1" x14ac:dyDescent="0.3">
      <c r="A12" s="75"/>
      <c r="E12" s="75" t="s">
        <v>197</v>
      </c>
      <c r="F12" s="149" t="s">
        <v>198</v>
      </c>
      <c r="G12" s="149" t="s">
        <v>199</v>
      </c>
      <c r="H12" s="75" t="str">
        <f>IF(様式の説明!F7&lt;&gt;1,G12,F12)</f>
        <v>本事業のオンライン交流は貴機関と参加機関との間の草の根的な交流活動に役立ちましたか。</v>
      </c>
      <c r="I12" s="75"/>
      <c r="J12" s="75"/>
      <c r="K12" s="149"/>
      <c r="L12" s="149"/>
      <c r="M12" s="75"/>
    </row>
    <row r="13" spans="1:17" ht="24" customHeight="1" x14ac:dyDescent="0.3">
      <c r="A13" s="75"/>
      <c r="B13" s="97">
        <v>0</v>
      </c>
      <c r="C13" s="184"/>
      <c r="D13" s="184"/>
      <c r="E13" s="75"/>
      <c r="F13" s="149"/>
      <c r="G13" s="149"/>
      <c r="H13" s="96" t="s">
        <v>136</v>
      </c>
      <c r="I13" s="96"/>
      <c r="J13" s="75"/>
      <c r="K13" s="149"/>
      <c r="L13" s="149"/>
      <c r="M13" s="75"/>
    </row>
    <row r="14" spans="1:17" ht="24" customHeight="1" x14ac:dyDescent="0.3">
      <c r="A14" s="75"/>
      <c r="E14" s="75"/>
      <c r="F14" s="149"/>
      <c r="G14" s="149"/>
      <c r="H14" s="96" t="s">
        <v>135</v>
      </c>
      <c r="I14" s="96"/>
      <c r="J14" s="75"/>
      <c r="K14" s="149"/>
      <c r="L14" s="149"/>
      <c r="M14" s="75"/>
    </row>
    <row r="15" spans="1:17" ht="24" customHeight="1" x14ac:dyDescent="0.3">
      <c r="A15" s="75"/>
      <c r="E15" s="75"/>
      <c r="F15" s="149"/>
      <c r="G15" s="149"/>
      <c r="H15" s="96" t="s">
        <v>119</v>
      </c>
      <c r="I15" s="96"/>
      <c r="J15" s="75"/>
      <c r="K15" s="149"/>
      <c r="L15" s="149"/>
      <c r="M15" s="75"/>
    </row>
    <row r="16" spans="1:17" ht="24" customHeight="1" x14ac:dyDescent="0.3">
      <c r="A16" s="75"/>
      <c r="E16" s="75"/>
      <c r="F16" s="149"/>
      <c r="G16" s="149"/>
      <c r="H16" s="96" t="s">
        <v>134</v>
      </c>
      <c r="I16" s="96"/>
      <c r="J16" s="75"/>
      <c r="K16" s="149"/>
      <c r="L16" s="149"/>
      <c r="M16" s="75"/>
    </row>
    <row r="17" spans="1:13" ht="24" customHeight="1" x14ac:dyDescent="0.3">
      <c r="A17" s="75"/>
      <c r="E17" s="75"/>
      <c r="F17" s="149"/>
      <c r="G17" s="149"/>
      <c r="H17" s="75"/>
      <c r="I17" s="75"/>
      <c r="J17" s="75"/>
      <c r="K17" s="149"/>
      <c r="L17" s="149"/>
      <c r="M17" s="75"/>
    </row>
    <row r="18" spans="1:13" ht="24" customHeight="1" x14ac:dyDescent="0.3">
      <c r="A18" s="75"/>
      <c r="E18" s="75" t="s">
        <v>200</v>
      </c>
      <c r="F18" s="149" t="s">
        <v>203</v>
      </c>
      <c r="G18" s="149" t="s">
        <v>201</v>
      </c>
      <c r="H18" s="75" t="str">
        <f>IF(様式の説明!$F$7&lt;&gt;1,G18,F18)</f>
        <v>実施機関になったことによりどのような影響や変化がありましたか（複数回答可）。</v>
      </c>
      <c r="I18" s="75"/>
      <c r="J18" s="75"/>
      <c r="K18" s="149"/>
      <c r="L18" s="149"/>
      <c r="M18" s="75"/>
    </row>
    <row r="19" spans="1:13" ht="24" customHeight="1" x14ac:dyDescent="0.3">
      <c r="A19" s="75"/>
      <c r="C19" s="149" t="s">
        <v>133</v>
      </c>
      <c r="D19" t="s">
        <v>202</v>
      </c>
      <c r="E19" s="75" t="str">
        <f>IF(様式の説明!$F$7&lt;&gt;1,D19,C19)</f>
        <v>（来日・新たな受入れ）※見込みも含む</v>
      </c>
      <c r="F19" s="149"/>
      <c r="G19" s="149"/>
      <c r="H19" s="75"/>
      <c r="I19" s="75"/>
      <c r="J19" s="75"/>
      <c r="K19" s="149"/>
      <c r="L19" s="149"/>
      <c r="M19" s="75"/>
    </row>
    <row r="20" spans="1:13" ht="24" customHeight="1" x14ac:dyDescent="0.3">
      <c r="A20" s="75"/>
      <c r="B20" s="93" t="b">
        <v>0</v>
      </c>
      <c r="C20" s="184"/>
      <c r="D20" s="184"/>
      <c r="E20" s="75"/>
      <c r="F20" s="149" t="s">
        <v>132</v>
      </c>
      <c r="G20" s="149" t="s">
        <v>204</v>
      </c>
      <c r="H20" s="149" t="str">
        <f>IF(様式の説明!$F$7&lt;&gt;1,G20,F20)</f>
        <v>①　参加者の来日あるいは新たな留学生や研究者の受け入れにつながった</v>
      </c>
      <c r="I20" s="75"/>
      <c r="J20" s="75"/>
      <c r="K20" s="149"/>
      <c r="L20" s="149"/>
      <c r="M20" s="75"/>
    </row>
    <row r="21" spans="1:13" ht="24" customHeight="1" x14ac:dyDescent="0.3">
      <c r="A21" s="75"/>
      <c r="C21" s="149" t="s">
        <v>131</v>
      </c>
      <c r="D21" s="149" t="s">
        <v>205</v>
      </c>
      <c r="E21" s="149" t="str">
        <f>IF(様式の説明!$F$7&lt;&gt;1,D21,C21)</f>
        <v>（実施機関の国際化）</v>
      </c>
      <c r="F21" s="149"/>
      <c r="G21" s="149"/>
      <c r="H21" s="75"/>
      <c r="I21" s="75"/>
      <c r="J21" s="75"/>
      <c r="K21" s="149"/>
      <c r="L21" s="149"/>
      <c r="M21" s="75"/>
    </row>
    <row r="22" spans="1:13" ht="24" customHeight="1" x14ac:dyDescent="0.3">
      <c r="A22" s="75"/>
      <c r="B22" s="93" t="b">
        <v>0</v>
      </c>
      <c r="C22" s="184"/>
      <c r="D22" s="184"/>
      <c r="E22" s="75"/>
      <c r="F22" s="149"/>
      <c r="G22" s="149"/>
      <c r="H22" s="75" t="s">
        <v>130</v>
      </c>
      <c r="I22" s="75"/>
      <c r="J22" s="75"/>
      <c r="K22" s="149"/>
      <c r="L22" s="149"/>
      <c r="M22" s="75"/>
    </row>
    <row r="23" spans="1:13" ht="24" customHeight="1" x14ac:dyDescent="0.3">
      <c r="A23" s="75"/>
      <c r="B23" s="93" t="b">
        <v>0</v>
      </c>
      <c r="C23" s="184"/>
      <c r="D23" s="184"/>
      <c r="E23" s="75"/>
      <c r="F23" s="149"/>
      <c r="G23" s="149"/>
      <c r="H23" s="75" t="s">
        <v>129</v>
      </c>
      <c r="I23" s="75"/>
      <c r="J23" s="75"/>
      <c r="K23" s="149"/>
      <c r="L23" s="149"/>
      <c r="M23" s="75"/>
    </row>
    <row r="24" spans="1:13" ht="24" customHeight="1" x14ac:dyDescent="0.3">
      <c r="A24" s="75"/>
      <c r="B24" s="94" t="b">
        <v>0</v>
      </c>
      <c r="C24" s="184"/>
      <c r="D24" s="184"/>
      <c r="E24" s="75"/>
      <c r="F24" s="149"/>
      <c r="G24" s="149"/>
      <c r="H24" s="75" t="s">
        <v>128</v>
      </c>
      <c r="I24" s="75"/>
      <c r="J24" s="75"/>
      <c r="K24" s="149"/>
      <c r="L24" s="149"/>
      <c r="M24" s="75"/>
    </row>
    <row r="25" spans="1:13" ht="24" customHeight="1" x14ac:dyDescent="0.3">
      <c r="A25" s="75"/>
      <c r="B25" s="95"/>
      <c r="C25" s="153"/>
      <c r="D25" s="153"/>
      <c r="E25" s="75" t="s">
        <v>127</v>
      </c>
      <c r="F25" s="149"/>
      <c r="G25" s="149"/>
      <c r="H25" s="75"/>
      <c r="I25" s="75"/>
      <c r="J25" s="75"/>
      <c r="K25" s="149"/>
      <c r="L25" s="149"/>
      <c r="M25" s="75"/>
    </row>
    <row r="26" spans="1:13" ht="24" customHeight="1" x14ac:dyDescent="0.3">
      <c r="A26" s="75"/>
      <c r="B26" s="94" t="b">
        <v>0</v>
      </c>
      <c r="C26" s="184"/>
      <c r="D26" s="184"/>
      <c r="E26" s="75"/>
      <c r="F26" s="149" t="s">
        <v>126</v>
      </c>
      <c r="G26" s="149" t="s">
        <v>206</v>
      </c>
      <c r="H26" s="149" t="str">
        <f>IF(様式の説明!$F$7&lt;&gt;1,G26,F26)</f>
        <v>⑤　実施を担当した日本人の国際意識の向上や留学希望につながった</v>
      </c>
      <c r="I26" s="75"/>
      <c r="J26" s="75"/>
      <c r="K26" s="149"/>
      <c r="L26" s="149"/>
      <c r="M26" s="75"/>
    </row>
    <row r="27" spans="1:13" ht="24" customHeight="1" x14ac:dyDescent="0.3">
      <c r="A27" s="75"/>
      <c r="B27" s="93" t="b">
        <v>0</v>
      </c>
      <c r="C27" s="184"/>
      <c r="D27" s="184"/>
      <c r="E27" s="75"/>
      <c r="F27" s="149"/>
      <c r="G27" s="149"/>
      <c r="H27" s="75" t="s">
        <v>125</v>
      </c>
      <c r="I27" s="75"/>
      <c r="J27" s="75"/>
      <c r="K27" s="149"/>
      <c r="L27" s="149"/>
      <c r="M27" s="75"/>
    </row>
    <row r="28" spans="1:13" ht="24" customHeight="1" x14ac:dyDescent="0.3">
      <c r="A28" s="75"/>
      <c r="E28" s="89" t="s">
        <v>124</v>
      </c>
      <c r="F28" s="89"/>
      <c r="G28" s="89"/>
      <c r="H28" s="631"/>
      <c r="I28" s="631"/>
      <c r="J28" s="631"/>
      <c r="K28" s="631"/>
      <c r="L28" s="631"/>
      <c r="M28" s="75" t="s">
        <v>123</v>
      </c>
    </row>
    <row r="29" spans="1:13" ht="24" customHeight="1" x14ac:dyDescent="0.3">
      <c r="A29" s="75"/>
      <c r="B29" s="93" t="b">
        <v>0</v>
      </c>
      <c r="C29" s="184"/>
      <c r="D29" s="184"/>
      <c r="E29" s="75"/>
      <c r="F29" s="149"/>
      <c r="G29" s="149"/>
      <c r="H29" s="75" t="s">
        <v>122</v>
      </c>
      <c r="I29" s="75"/>
      <c r="J29" s="75"/>
      <c r="K29" s="149"/>
      <c r="L29" s="149"/>
      <c r="M29" s="75"/>
    </row>
    <row r="30" spans="1:13" ht="24" customHeight="1" x14ac:dyDescent="0.3">
      <c r="A30" s="75"/>
      <c r="E30" s="75"/>
      <c r="F30" s="149"/>
      <c r="G30" s="149"/>
      <c r="H30" s="75"/>
      <c r="I30" s="75"/>
      <c r="J30" s="75"/>
      <c r="K30" s="149"/>
      <c r="L30" s="149"/>
      <c r="M30" s="75"/>
    </row>
    <row r="31" spans="1:13" ht="24" customHeight="1" x14ac:dyDescent="0.3">
      <c r="A31" s="75"/>
      <c r="E31" s="75" t="s">
        <v>207</v>
      </c>
      <c r="F31" s="149" t="s">
        <v>208</v>
      </c>
      <c r="G31" s="149" t="s">
        <v>209</v>
      </c>
      <c r="H31" s="149" t="str">
        <f>IF(様式の説明!$F$7&lt;&gt;1,G31,F31)</f>
        <v>参加した青少年の我が国の科学技術に対する関心は高く優秀でしたか。</v>
      </c>
      <c r="I31" s="75"/>
      <c r="J31" s="75"/>
      <c r="K31" s="149"/>
      <c r="L31" s="149"/>
      <c r="M31" s="75"/>
    </row>
    <row r="32" spans="1:13" ht="24" customHeight="1" x14ac:dyDescent="0.3">
      <c r="A32" s="75"/>
      <c r="B32" s="93">
        <v>0</v>
      </c>
      <c r="C32" s="184"/>
      <c r="D32" s="184"/>
      <c r="E32" s="75"/>
      <c r="F32" s="149"/>
      <c r="G32" s="149"/>
      <c r="H32" s="75" t="s">
        <v>121</v>
      </c>
      <c r="I32" s="75"/>
      <c r="J32" s="75"/>
      <c r="K32" s="149"/>
      <c r="L32" s="149"/>
      <c r="M32" s="75"/>
    </row>
    <row r="33" spans="1:13" ht="24" customHeight="1" x14ac:dyDescent="0.3">
      <c r="A33" s="75"/>
      <c r="E33" s="75"/>
      <c r="F33" s="149"/>
      <c r="G33" s="149"/>
      <c r="H33" s="75" t="s">
        <v>120</v>
      </c>
      <c r="I33" s="75"/>
      <c r="J33" s="75"/>
      <c r="K33" s="149"/>
      <c r="L33" s="149"/>
      <c r="M33" s="75"/>
    </row>
    <row r="34" spans="1:13" ht="24" customHeight="1" x14ac:dyDescent="0.3">
      <c r="A34" s="75"/>
      <c r="E34" s="75"/>
      <c r="F34" s="149"/>
      <c r="G34" s="149"/>
      <c r="H34" s="75" t="s">
        <v>119</v>
      </c>
      <c r="I34" s="75"/>
      <c r="J34" s="75"/>
      <c r="K34" s="149"/>
      <c r="L34" s="149"/>
      <c r="M34" s="75"/>
    </row>
    <row r="35" spans="1:13" ht="24" customHeight="1" x14ac:dyDescent="0.3">
      <c r="A35" s="75"/>
      <c r="E35" s="75"/>
      <c r="F35" s="149"/>
      <c r="G35" s="149"/>
      <c r="H35" s="75" t="s">
        <v>118</v>
      </c>
      <c r="I35" s="75"/>
      <c r="J35" s="75"/>
      <c r="K35" s="149"/>
      <c r="L35" s="149"/>
      <c r="M35" s="75"/>
    </row>
    <row r="36" spans="1:13" ht="24" customHeight="1" x14ac:dyDescent="0.3">
      <c r="A36" s="75"/>
      <c r="E36" s="75"/>
      <c r="F36" s="149"/>
      <c r="G36" s="149"/>
      <c r="H36" s="75"/>
      <c r="I36" s="75"/>
      <c r="J36" s="75"/>
      <c r="K36" s="149"/>
      <c r="L36" s="149"/>
      <c r="M36" s="75"/>
    </row>
    <row r="37" spans="1:13" ht="24" customHeight="1" x14ac:dyDescent="0.3">
      <c r="A37" s="75"/>
      <c r="E37" s="75" t="s">
        <v>211</v>
      </c>
      <c r="F37" s="149" t="s">
        <v>212</v>
      </c>
      <c r="G37" s="149" t="s">
        <v>210</v>
      </c>
      <c r="H37" s="149" t="str">
        <f>IF(様式の説明!$F$7&lt;&gt;1,G37,F37)</f>
        <v>機会があれば、今後も本事業のオンライン交流を活用したいですか。</v>
      </c>
      <c r="I37" s="149"/>
      <c r="J37" s="75"/>
      <c r="K37" s="149"/>
      <c r="L37" s="149"/>
      <c r="M37" s="75"/>
    </row>
    <row r="38" spans="1:13" ht="24" customHeight="1" x14ac:dyDescent="0.3">
      <c r="A38" s="75"/>
      <c r="B38" s="93">
        <v>0</v>
      </c>
      <c r="C38" s="184"/>
      <c r="D38" s="184"/>
      <c r="E38" s="75"/>
      <c r="F38" s="149"/>
      <c r="G38" s="149"/>
      <c r="H38" s="75" t="s">
        <v>117</v>
      </c>
      <c r="I38" s="75"/>
      <c r="J38" s="75"/>
      <c r="K38" s="149"/>
      <c r="L38" s="149"/>
      <c r="M38" s="75"/>
    </row>
    <row r="39" spans="1:13" ht="24" customHeight="1" x14ac:dyDescent="0.3">
      <c r="A39" s="75"/>
      <c r="E39" s="75"/>
      <c r="F39" s="149"/>
      <c r="G39" s="149"/>
      <c r="H39" s="75" t="s">
        <v>116</v>
      </c>
      <c r="I39" s="75"/>
      <c r="J39" s="75"/>
      <c r="K39" s="149"/>
      <c r="L39" s="149"/>
      <c r="M39" s="75"/>
    </row>
    <row r="40" spans="1:13" ht="24" customHeight="1" x14ac:dyDescent="0.3">
      <c r="A40" s="75"/>
      <c r="E40" s="75"/>
      <c r="F40" s="149"/>
      <c r="G40" s="149"/>
      <c r="H40" s="75" t="s">
        <v>115</v>
      </c>
      <c r="I40" s="75"/>
      <c r="J40" s="75"/>
      <c r="K40" s="149"/>
      <c r="L40" s="149"/>
      <c r="M40" s="75"/>
    </row>
    <row r="41" spans="1:13" ht="24" customHeight="1" x14ac:dyDescent="0.3">
      <c r="A41" s="75"/>
      <c r="E41" s="75"/>
      <c r="F41" s="149"/>
      <c r="G41" s="149"/>
      <c r="H41" s="75" t="s">
        <v>114</v>
      </c>
      <c r="I41" s="75"/>
      <c r="J41" s="75"/>
      <c r="K41" s="149"/>
      <c r="L41" s="149"/>
      <c r="M41" s="75"/>
    </row>
    <row r="42" spans="1:13" ht="24" customHeight="1" x14ac:dyDescent="0.3">
      <c r="A42" s="75"/>
      <c r="E42" s="75"/>
      <c r="F42" s="149"/>
      <c r="G42" s="149"/>
      <c r="H42" s="75"/>
      <c r="I42" s="75"/>
      <c r="J42" s="75"/>
      <c r="K42" s="149"/>
      <c r="L42" s="149"/>
      <c r="M42" s="75"/>
    </row>
    <row r="43" spans="1:13" ht="24" customHeight="1" x14ac:dyDescent="0.3">
      <c r="A43" s="75"/>
      <c r="E43" s="75" t="s">
        <v>113</v>
      </c>
      <c r="F43" s="149"/>
      <c r="G43" s="149"/>
      <c r="H43" s="75"/>
      <c r="I43" s="75"/>
      <c r="J43" s="75"/>
      <c r="K43" s="149"/>
      <c r="L43" s="149"/>
      <c r="M43" s="75"/>
    </row>
    <row r="44" spans="1:13" ht="24" customHeight="1" x14ac:dyDescent="0.3">
      <c r="A44" s="75"/>
      <c r="E44" s="635"/>
      <c r="F44" s="636"/>
      <c r="G44" s="636"/>
      <c r="H44" s="636"/>
      <c r="I44" s="636"/>
      <c r="J44" s="636"/>
      <c r="K44" s="636"/>
      <c r="L44" s="636"/>
      <c r="M44" s="637"/>
    </row>
    <row r="45" spans="1:13" ht="24" customHeight="1" x14ac:dyDescent="0.3">
      <c r="A45" s="75"/>
      <c r="E45" s="638"/>
      <c r="F45" s="639"/>
      <c r="G45" s="639"/>
      <c r="H45" s="639"/>
      <c r="I45" s="639"/>
      <c r="J45" s="639"/>
      <c r="K45" s="639"/>
      <c r="L45" s="639"/>
      <c r="M45" s="640"/>
    </row>
    <row r="46" spans="1:13" ht="24" customHeight="1" x14ac:dyDescent="0.3">
      <c r="A46" s="75"/>
      <c r="E46" s="638"/>
      <c r="F46" s="639"/>
      <c r="G46" s="639"/>
      <c r="H46" s="639"/>
      <c r="I46" s="639"/>
      <c r="J46" s="639"/>
      <c r="K46" s="639"/>
      <c r="L46" s="639"/>
      <c r="M46" s="640"/>
    </row>
    <row r="47" spans="1:13" ht="24" customHeight="1" x14ac:dyDescent="0.3">
      <c r="A47" s="75"/>
      <c r="E47" s="638"/>
      <c r="F47" s="639"/>
      <c r="G47" s="639"/>
      <c r="H47" s="639"/>
      <c r="I47" s="639"/>
      <c r="J47" s="639"/>
      <c r="K47" s="639"/>
      <c r="L47" s="639"/>
      <c r="M47" s="640"/>
    </row>
    <row r="48" spans="1:13" ht="24" customHeight="1" x14ac:dyDescent="0.3">
      <c r="A48" s="75"/>
      <c r="E48" s="638"/>
      <c r="F48" s="639"/>
      <c r="G48" s="639"/>
      <c r="H48" s="639"/>
      <c r="I48" s="639"/>
      <c r="J48" s="639"/>
      <c r="K48" s="639"/>
      <c r="L48" s="639"/>
      <c r="M48" s="640"/>
    </row>
    <row r="49" spans="1:13" ht="24" customHeight="1" x14ac:dyDescent="0.3">
      <c r="A49" s="75"/>
      <c r="E49" s="638"/>
      <c r="F49" s="639"/>
      <c r="G49" s="639"/>
      <c r="H49" s="639"/>
      <c r="I49" s="639"/>
      <c r="J49" s="639"/>
      <c r="K49" s="639"/>
      <c r="L49" s="639"/>
      <c r="M49" s="640"/>
    </row>
    <row r="50" spans="1:13" ht="24" customHeight="1" x14ac:dyDescent="0.3">
      <c r="A50" s="75"/>
      <c r="E50" s="638"/>
      <c r="F50" s="639"/>
      <c r="G50" s="639"/>
      <c r="H50" s="639"/>
      <c r="I50" s="639"/>
      <c r="J50" s="639"/>
      <c r="K50" s="639"/>
      <c r="L50" s="639"/>
      <c r="M50" s="640"/>
    </row>
    <row r="51" spans="1:13" ht="24" customHeight="1" x14ac:dyDescent="0.3">
      <c r="A51" s="75"/>
      <c r="E51" s="638"/>
      <c r="F51" s="639"/>
      <c r="G51" s="639"/>
      <c r="H51" s="639"/>
      <c r="I51" s="639"/>
      <c r="J51" s="639"/>
      <c r="K51" s="639"/>
      <c r="L51" s="639"/>
      <c r="M51" s="640"/>
    </row>
    <row r="52" spans="1:13" ht="24" customHeight="1" x14ac:dyDescent="0.3">
      <c r="A52" s="75"/>
      <c r="E52" s="638"/>
      <c r="F52" s="639"/>
      <c r="G52" s="639"/>
      <c r="H52" s="639"/>
      <c r="I52" s="639"/>
      <c r="J52" s="639"/>
      <c r="K52" s="639"/>
      <c r="L52" s="639"/>
      <c r="M52" s="640"/>
    </row>
    <row r="53" spans="1:13" ht="24" customHeight="1" x14ac:dyDescent="0.3">
      <c r="A53" s="75"/>
      <c r="E53" s="641"/>
      <c r="F53" s="642"/>
      <c r="G53" s="642"/>
      <c r="H53" s="642"/>
      <c r="I53" s="642"/>
      <c r="J53" s="642"/>
      <c r="K53" s="642"/>
      <c r="L53" s="642"/>
      <c r="M53" s="643"/>
    </row>
    <row r="54" spans="1:13" ht="24" customHeight="1" x14ac:dyDescent="0.3">
      <c r="A54" s="75"/>
      <c r="E54" s="92"/>
      <c r="F54" s="92"/>
      <c r="G54" s="92"/>
      <c r="H54" s="92"/>
      <c r="I54" s="92"/>
      <c r="J54" s="92"/>
      <c r="K54" s="92"/>
      <c r="L54" s="92"/>
      <c r="M54" s="75"/>
    </row>
    <row r="55" spans="1:13" ht="24" customHeight="1" x14ac:dyDescent="0.3">
      <c r="A55" s="75"/>
      <c r="E55" s="75" t="s">
        <v>148</v>
      </c>
      <c r="F55" s="149"/>
      <c r="G55" s="149"/>
      <c r="H55" s="75"/>
      <c r="I55" s="75"/>
      <c r="J55" s="75"/>
      <c r="K55" s="149"/>
      <c r="L55" s="149"/>
      <c r="M55" s="75"/>
    </row>
    <row r="56" spans="1:13" ht="24" customHeight="1" x14ac:dyDescent="0.3">
      <c r="A56" s="75"/>
      <c r="E56" s="635"/>
      <c r="F56" s="636"/>
      <c r="G56" s="636"/>
      <c r="H56" s="636"/>
      <c r="I56" s="636"/>
      <c r="J56" s="636"/>
      <c r="K56" s="636"/>
      <c r="L56" s="636"/>
      <c r="M56" s="637"/>
    </row>
    <row r="57" spans="1:13" ht="24" customHeight="1" x14ac:dyDescent="0.3">
      <c r="A57" s="75"/>
      <c r="E57" s="638"/>
      <c r="F57" s="639"/>
      <c r="G57" s="639"/>
      <c r="H57" s="639"/>
      <c r="I57" s="639"/>
      <c r="J57" s="639"/>
      <c r="K57" s="639"/>
      <c r="L57" s="639"/>
      <c r="M57" s="640"/>
    </row>
    <row r="58" spans="1:13" ht="24" customHeight="1" x14ac:dyDescent="0.3">
      <c r="A58" s="75"/>
      <c r="E58" s="638"/>
      <c r="F58" s="639"/>
      <c r="G58" s="639"/>
      <c r="H58" s="639"/>
      <c r="I58" s="639"/>
      <c r="J58" s="639"/>
      <c r="K58" s="639"/>
      <c r="L58" s="639"/>
      <c r="M58" s="640"/>
    </row>
    <row r="59" spans="1:13" ht="24" customHeight="1" x14ac:dyDescent="0.3">
      <c r="A59" s="75"/>
      <c r="E59" s="638"/>
      <c r="F59" s="639"/>
      <c r="G59" s="639"/>
      <c r="H59" s="639"/>
      <c r="I59" s="639"/>
      <c r="J59" s="639"/>
      <c r="K59" s="639"/>
      <c r="L59" s="639"/>
      <c r="M59" s="640"/>
    </row>
    <row r="60" spans="1:13" ht="24" customHeight="1" x14ac:dyDescent="0.3">
      <c r="A60" s="75"/>
      <c r="E60" s="638"/>
      <c r="F60" s="639"/>
      <c r="G60" s="639"/>
      <c r="H60" s="639"/>
      <c r="I60" s="639"/>
      <c r="J60" s="639"/>
      <c r="K60" s="639"/>
      <c r="L60" s="639"/>
      <c r="M60" s="640"/>
    </row>
    <row r="61" spans="1:13" ht="24" customHeight="1" x14ac:dyDescent="0.3">
      <c r="A61" s="75"/>
      <c r="E61" s="638"/>
      <c r="F61" s="639"/>
      <c r="G61" s="639"/>
      <c r="H61" s="639"/>
      <c r="I61" s="639"/>
      <c r="J61" s="639"/>
      <c r="K61" s="639"/>
      <c r="L61" s="639"/>
      <c r="M61" s="640"/>
    </row>
    <row r="62" spans="1:13" ht="24" customHeight="1" x14ac:dyDescent="0.3">
      <c r="A62" s="75"/>
      <c r="E62" s="638"/>
      <c r="F62" s="639"/>
      <c r="G62" s="639"/>
      <c r="H62" s="639"/>
      <c r="I62" s="639"/>
      <c r="J62" s="639"/>
      <c r="K62" s="639"/>
      <c r="L62" s="639"/>
      <c r="M62" s="640"/>
    </row>
    <row r="63" spans="1:13" ht="24" customHeight="1" x14ac:dyDescent="0.3">
      <c r="A63" s="75"/>
      <c r="E63" s="638"/>
      <c r="F63" s="639"/>
      <c r="G63" s="639"/>
      <c r="H63" s="639"/>
      <c r="I63" s="639"/>
      <c r="J63" s="639"/>
      <c r="K63" s="639"/>
      <c r="L63" s="639"/>
      <c r="M63" s="640"/>
    </row>
    <row r="64" spans="1:13" ht="24" customHeight="1" x14ac:dyDescent="0.3">
      <c r="A64" s="75"/>
      <c r="E64" s="638"/>
      <c r="F64" s="639"/>
      <c r="G64" s="639"/>
      <c r="H64" s="639"/>
      <c r="I64" s="639"/>
      <c r="J64" s="639"/>
      <c r="K64" s="639"/>
      <c r="L64" s="639"/>
      <c r="M64" s="640"/>
    </row>
    <row r="65" spans="1:13" ht="24" customHeight="1" x14ac:dyDescent="0.3">
      <c r="A65" s="75"/>
      <c r="E65" s="641"/>
      <c r="F65" s="642"/>
      <c r="G65" s="642"/>
      <c r="H65" s="642"/>
      <c r="I65" s="642"/>
      <c r="J65" s="642"/>
      <c r="K65" s="642"/>
      <c r="L65" s="642"/>
      <c r="M65" s="643"/>
    </row>
  </sheetData>
  <sheetProtection algorithmName="SHA-512" hashValue="K1qHg8hICt8SA6oUg5kykD/LbUq93D8Zdxui0PVxvgdaXzwZJ553fnvijvyq3n1gX0Y4ouL4yiiSWMwpK/KJfQ==" saltValue="BjXJLF4tDorgAB/k75/GKQ==" spinCount="100000" sheet="1" formatCells="0" formatColumns="0" formatRows="0" selectLockedCells="1"/>
  <mergeCells count="16">
    <mergeCell ref="E44:M53"/>
    <mergeCell ref="E56:M65"/>
    <mergeCell ref="H28:L28"/>
    <mergeCell ref="I6:J6"/>
    <mergeCell ref="E3:M3"/>
    <mergeCell ref="E6:H6"/>
    <mergeCell ref="E5:H5"/>
    <mergeCell ref="E4:H4"/>
    <mergeCell ref="E7:H10"/>
    <mergeCell ref="J10:M10"/>
    <mergeCell ref="J9:M9"/>
    <mergeCell ref="J8:M8"/>
    <mergeCell ref="J7:M7"/>
    <mergeCell ref="I5:M5"/>
    <mergeCell ref="I4:M4"/>
    <mergeCell ref="L6:M6"/>
  </mergeCells>
  <phoneticPr fontId="4"/>
  <conditionalFormatting sqref="E56">
    <cfRule type="containsBlanks" dxfId="11" priority="14">
      <formula>LEN(TRIM(E56))=0</formula>
    </cfRule>
  </conditionalFormatting>
  <conditionalFormatting sqref="E44">
    <cfRule type="containsBlanks" dxfId="10" priority="13">
      <formula>LEN(TRIM(E44))=0</formula>
    </cfRule>
  </conditionalFormatting>
  <conditionalFormatting sqref="I4">
    <cfRule type="expression" dxfId="9" priority="11">
      <formula>$I$4="参照シートに情報を貼りつけてください"</formula>
    </cfRule>
  </conditionalFormatting>
  <conditionalFormatting sqref="I5">
    <cfRule type="expression" dxfId="8" priority="10">
      <formula>$I$5="参照シートに情報を貼りつけてください"</formula>
    </cfRule>
  </conditionalFormatting>
  <conditionalFormatting sqref="I7:L7">
    <cfRule type="expression" dxfId="7" priority="7">
      <formula>$J$7="参照シートに情報を貼りつけてください"</formula>
    </cfRule>
  </conditionalFormatting>
  <conditionalFormatting sqref="I8:L8">
    <cfRule type="expression" dxfId="6" priority="6">
      <formula>$J$8="参照シートに情報を貼りつけてください"</formula>
    </cfRule>
  </conditionalFormatting>
  <conditionalFormatting sqref="I9:L9">
    <cfRule type="expression" dxfId="5" priority="5">
      <formula>$J$9="参照シートに情報を貼りつけてください"</formula>
    </cfRule>
  </conditionalFormatting>
  <conditionalFormatting sqref="I10:L10">
    <cfRule type="expression" dxfId="4" priority="4">
      <formula>$J$10="参照シートに情報を貼りつけてください"</formula>
    </cfRule>
  </conditionalFormatting>
  <conditionalFormatting sqref="L6">
    <cfRule type="expression" dxfId="3" priority="90">
      <formula>$L$6="参照シートに情報を貼りつけてください"</formula>
    </cfRule>
  </conditionalFormatting>
  <conditionalFormatting sqref="I6">
    <cfRule type="expression" dxfId="2" priority="3">
      <formula>$I$6="様式の説明シートでプログラムを選択してください"</formula>
    </cfRule>
  </conditionalFormatting>
  <conditionalFormatting sqref="H28">
    <cfRule type="expression" dxfId="1" priority="94">
      <formula>AND(B27=TRUE,H28="")</formula>
    </cfRule>
  </conditionalFormatting>
  <dataValidations count="1">
    <dataValidation imeMode="hiragana" allowBlank="1" showInputMessage="1" showErrorMessage="1" sqref="H28:L28 E44:M53 E56:M65" xr:uid="{8F883EDD-E901-4F8E-AF8F-9DC29780524B}"/>
  </dataValidations>
  <printOptions horizontalCentered="1"/>
  <pageMargins left="0.59055118110236227" right="0.59055118110236227" top="0.59055118110236227" bottom="0.39370078740157483" header="0" footer="0.19685039370078741"/>
  <pageSetup paperSize="9" scale="84" fitToHeight="0" orientation="portrait" blackAndWhite="1" r:id="rId1"/>
  <rowBreaks count="1" manualBreakCount="1">
    <brk id="3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Q4-4">
              <controlPr defaultSize="0" autoFill="0" autoLine="0" autoPict="0">
                <anchor moveWithCells="1">
                  <from>
                    <xdr:col>4</xdr:col>
                    <xdr:colOff>152400</xdr:colOff>
                    <xdr:row>40</xdr:row>
                    <xdr:rowOff>0</xdr:rowOff>
                  </from>
                  <to>
                    <xdr:col>7</xdr:col>
                    <xdr:colOff>88900</xdr:colOff>
                    <xdr:row>40</xdr:row>
                    <xdr:rowOff>298450</xdr:rowOff>
                  </to>
                </anchor>
              </controlPr>
            </control>
          </mc:Choice>
        </mc:AlternateContent>
        <mc:AlternateContent xmlns:mc="http://schemas.openxmlformats.org/markup-compatibility/2006">
          <mc:Choice Requires="x14">
            <control shapeId="10242" r:id="rId5" name="Option Button Q4-3">
              <controlPr defaultSize="0" autoFill="0" autoLine="0" autoPict="0">
                <anchor moveWithCells="1">
                  <from>
                    <xdr:col>4</xdr:col>
                    <xdr:colOff>152400</xdr:colOff>
                    <xdr:row>39</xdr:row>
                    <xdr:rowOff>0</xdr:rowOff>
                  </from>
                  <to>
                    <xdr:col>7</xdr:col>
                    <xdr:colOff>88900</xdr:colOff>
                    <xdr:row>39</xdr:row>
                    <xdr:rowOff>298450</xdr:rowOff>
                  </to>
                </anchor>
              </controlPr>
            </control>
          </mc:Choice>
        </mc:AlternateContent>
        <mc:AlternateContent xmlns:mc="http://schemas.openxmlformats.org/markup-compatibility/2006">
          <mc:Choice Requires="x14">
            <control shapeId="10243" r:id="rId6" name="Option Button Q4-2">
              <controlPr defaultSize="0" autoFill="0" autoLine="0" autoPict="0">
                <anchor moveWithCells="1">
                  <from>
                    <xdr:col>4</xdr:col>
                    <xdr:colOff>152400</xdr:colOff>
                    <xdr:row>38</xdr:row>
                    <xdr:rowOff>0</xdr:rowOff>
                  </from>
                  <to>
                    <xdr:col>7</xdr:col>
                    <xdr:colOff>88900</xdr:colOff>
                    <xdr:row>38</xdr:row>
                    <xdr:rowOff>298450</xdr:rowOff>
                  </to>
                </anchor>
              </controlPr>
            </control>
          </mc:Choice>
        </mc:AlternateContent>
        <mc:AlternateContent xmlns:mc="http://schemas.openxmlformats.org/markup-compatibility/2006">
          <mc:Choice Requires="x14">
            <control shapeId="10244" r:id="rId7" name="Option Button Q4-1">
              <controlPr defaultSize="0" autoFill="0" autoLine="0" autoPict="0">
                <anchor moveWithCells="1">
                  <from>
                    <xdr:col>4</xdr:col>
                    <xdr:colOff>152400</xdr:colOff>
                    <xdr:row>37</xdr:row>
                    <xdr:rowOff>0</xdr:rowOff>
                  </from>
                  <to>
                    <xdr:col>7</xdr:col>
                    <xdr:colOff>88900</xdr:colOff>
                    <xdr:row>37</xdr:row>
                    <xdr:rowOff>298450</xdr:rowOff>
                  </to>
                </anchor>
              </controlPr>
            </control>
          </mc:Choice>
        </mc:AlternateContent>
        <mc:AlternateContent xmlns:mc="http://schemas.openxmlformats.org/markup-compatibility/2006">
          <mc:Choice Requires="x14">
            <control shapeId="10245" r:id="rId8" name="Group Box Q4">
              <controlPr defaultSize="0" autoFill="0" autoPict="0">
                <anchor moveWithCells="1">
                  <from>
                    <xdr:col>4</xdr:col>
                    <xdr:colOff>31750</xdr:colOff>
                    <xdr:row>37</xdr:row>
                    <xdr:rowOff>0</xdr:rowOff>
                  </from>
                  <to>
                    <xdr:col>9</xdr:col>
                    <xdr:colOff>107950</xdr:colOff>
                    <xdr:row>41</xdr:row>
                    <xdr:rowOff>69850</xdr:rowOff>
                  </to>
                </anchor>
              </controlPr>
            </control>
          </mc:Choice>
        </mc:AlternateContent>
        <mc:AlternateContent xmlns:mc="http://schemas.openxmlformats.org/markup-compatibility/2006">
          <mc:Choice Requires="x14">
            <control shapeId="10246" r:id="rId9" name="Option Button Q3-4">
              <controlPr defaultSize="0" autoFill="0" autoLine="0" autoPict="0">
                <anchor moveWithCells="1">
                  <from>
                    <xdr:col>4</xdr:col>
                    <xdr:colOff>146050</xdr:colOff>
                    <xdr:row>34</xdr:row>
                    <xdr:rowOff>38100</xdr:rowOff>
                  </from>
                  <to>
                    <xdr:col>4</xdr:col>
                    <xdr:colOff>393700</xdr:colOff>
                    <xdr:row>34</xdr:row>
                    <xdr:rowOff>298450</xdr:rowOff>
                  </to>
                </anchor>
              </controlPr>
            </control>
          </mc:Choice>
        </mc:AlternateContent>
        <mc:AlternateContent xmlns:mc="http://schemas.openxmlformats.org/markup-compatibility/2006">
          <mc:Choice Requires="x14">
            <control shapeId="10247" r:id="rId10" name="Option Button Q3-3">
              <controlPr defaultSize="0" autoFill="0" autoLine="0" autoPict="0">
                <anchor moveWithCells="1">
                  <from>
                    <xdr:col>4</xdr:col>
                    <xdr:colOff>146050</xdr:colOff>
                    <xdr:row>33</xdr:row>
                    <xdr:rowOff>38100</xdr:rowOff>
                  </from>
                  <to>
                    <xdr:col>4</xdr:col>
                    <xdr:colOff>393700</xdr:colOff>
                    <xdr:row>33</xdr:row>
                    <xdr:rowOff>298450</xdr:rowOff>
                  </to>
                </anchor>
              </controlPr>
            </control>
          </mc:Choice>
        </mc:AlternateContent>
        <mc:AlternateContent xmlns:mc="http://schemas.openxmlformats.org/markup-compatibility/2006">
          <mc:Choice Requires="x14">
            <control shapeId="10248" r:id="rId11" name="Option Button Q3-2">
              <controlPr defaultSize="0" autoFill="0" autoLine="0" autoPict="0">
                <anchor moveWithCells="1">
                  <from>
                    <xdr:col>4</xdr:col>
                    <xdr:colOff>146050</xdr:colOff>
                    <xdr:row>32</xdr:row>
                    <xdr:rowOff>38100</xdr:rowOff>
                  </from>
                  <to>
                    <xdr:col>4</xdr:col>
                    <xdr:colOff>393700</xdr:colOff>
                    <xdr:row>32</xdr:row>
                    <xdr:rowOff>298450</xdr:rowOff>
                  </to>
                </anchor>
              </controlPr>
            </control>
          </mc:Choice>
        </mc:AlternateContent>
        <mc:AlternateContent xmlns:mc="http://schemas.openxmlformats.org/markup-compatibility/2006">
          <mc:Choice Requires="x14">
            <control shapeId="10249" r:id="rId12" name="Option Button Q3-1">
              <controlPr defaultSize="0" autoFill="0" autoLine="0" autoPict="0">
                <anchor moveWithCells="1">
                  <from>
                    <xdr:col>4</xdr:col>
                    <xdr:colOff>146050</xdr:colOff>
                    <xdr:row>31</xdr:row>
                    <xdr:rowOff>38100</xdr:rowOff>
                  </from>
                  <to>
                    <xdr:col>4</xdr:col>
                    <xdr:colOff>393700</xdr:colOff>
                    <xdr:row>31</xdr:row>
                    <xdr:rowOff>298450</xdr:rowOff>
                  </to>
                </anchor>
              </controlPr>
            </control>
          </mc:Choice>
        </mc:AlternateContent>
        <mc:AlternateContent xmlns:mc="http://schemas.openxmlformats.org/markup-compatibility/2006">
          <mc:Choice Requires="x14">
            <control shapeId="10250" r:id="rId13" name="Group Box Q3">
              <controlPr defaultSize="0" autoFill="0" autoPict="0">
                <anchor moveWithCells="1">
                  <from>
                    <xdr:col>4</xdr:col>
                    <xdr:colOff>0</xdr:colOff>
                    <xdr:row>31</xdr:row>
                    <xdr:rowOff>12700</xdr:rowOff>
                  </from>
                  <to>
                    <xdr:col>9</xdr:col>
                    <xdr:colOff>76200</xdr:colOff>
                    <xdr:row>35</xdr:row>
                    <xdr:rowOff>76200</xdr:rowOff>
                  </to>
                </anchor>
              </controlPr>
            </control>
          </mc:Choice>
        </mc:AlternateContent>
        <mc:AlternateContent xmlns:mc="http://schemas.openxmlformats.org/markup-compatibility/2006">
          <mc:Choice Requires="x14">
            <control shapeId="10251" r:id="rId14" name="Check Box Q2-7">
              <controlPr defaultSize="0" autoFill="0" autoLine="0" autoPict="0">
                <anchor moveWithCells="1">
                  <from>
                    <xdr:col>4</xdr:col>
                    <xdr:colOff>152400</xdr:colOff>
                    <xdr:row>28</xdr:row>
                    <xdr:rowOff>12700</xdr:rowOff>
                  </from>
                  <to>
                    <xdr:col>7</xdr:col>
                    <xdr:colOff>88900</xdr:colOff>
                    <xdr:row>28</xdr:row>
                    <xdr:rowOff>298450</xdr:rowOff>
                  </to>
                </anchor>
              </controlPr>
            </control>
          </mc:Choice>
        </mc:AlternateContent>
        <mc:AlternateContent xmlns:mc="http://schemas.openxmlformats.org/markup-compatibility/2006">
          <mc:Choice Requires="x14">
            <control shapeId="10252" r:id="rId15" name="Check Box Q2-6">
              <controlPr defaultSize="0" autoFill="0" autoLine="0" autoPict="0">
                <anchor moveWithCells="1">
                  <from>
                    <xdr:col>4</xdr:col>
                    <xdr:colOff>152400</xdr:colOff>
                    <xdr:row>26</xdr:row>
                    <xdr:rowOff>12700</xdr:rowOff>
                  </from>
                  <to>
                    <xdr:col>7</xdr:col>
                    <xdr:colOff>88900</xdr:colOff>
                    <xdr:row>26</xdr:row>
                    <xdr:rowOff>298450</xdr:rowOff>
                  </to>
                </anchor>
              </controlPr>
            </control>
          </mc:Choice>
        </mc:AlternateContent>
        <mc:AlternateContent xmlns:mc="http://schemas.openxmlformats.org/markup-compatibility/2006">
          <mc:Choice Requires="x14">
            <control shapeId="10253" r:id="rId16" name="Check Box Q2-5">
              <controlPr defaultSize="0" autoFill="0" autoLine="0" autoPict="0">
                <anchor moveWithCells="1">
                  <from>
                    <xdr:col>4</xdr:col>
                    <xdr:colOff>152400</xdr:colOff>
                    <xdr:row>25</xdr:row>
                    <xdr:rowOff>12700</xdr:rowOff>
                  </from>
                  <to>
                    <xdr:col>7</xdr:col>
                    <xdr:colOff>88900</xdr:colOff>
                    <xdr:row>25</xdr:row>
                    <xdr:rowOff>298450</xdr:rowOff>
                  </to>
                </anchor>
              </controlPr>
            </control>
          </mc:Choice>
        </mc:AlternateContent>
        <mc:AlternateContent xmlns:mc="http://schemas.openxmlformats.org/markup-compatibility/2006">
          <mc:Choice Requires="x14">
            <control shapeId="10254" r:id="rId17" name="Check Box Q2-4">
              <controlPr defaultSize="0" autoFill="0" autoLine="0" autoPict="0">
                <anchor moveWithCells="1">
                  <from>
                    <xdr:col>4</xdr:col>
                    <xdr:colOff>152400</xdr:colOff>
                    <xdr:row>23</xdr:row>
                    <xdr:rowOff>12700</xdr:rowOff>
                  </from>
                  <to>
                    <xdr:col>7</xdr:col>
                    <xdr:colOff>88900</xdr:colOff>
                    <xdr:row>23</xdr:row>
                    <xdr:rowOff>298450</xdr:rowOff>
                  </to>
                </anchor>
              </controlPr>
            </control>
          </mc:Choice>
        </mc:AlternateContent>
        <mc:AlternateContent xmlns:mc="http://schemas.openxmlformats.org/markup-compatibility/2006">
          <mc:Choice Requires="x14">
            <control shapeId="10255" r:id="rId18" name="Check Box Q2-3">
              <controlPr defaultSize="0" autoFill="0" autoLine="0" autoPict="0">
                <anchor moveWithCells="1">
                  <from>
                    <xdr:col>4</xdr:col>
                    <xdr:colOff>152400</xdr:colOff>
                    <xdr:row>22</xdr:row>
                    <xdr:rowOff>12700</xdr:rowOff>
                  </from>
                  <to>
                    <xdr:col>7</xdr:col>
                    <xdr:colOff>88900</xdr:colOff>
                    <xdr:row>22</xdr:row>
                    <xdr:rowOff>298450</xdr:rowOff>
                  </to>
                </anchor>
              </controlPr>
            </control>
          </mc:Choice>
        </mc:AlternateContent>
        <mc:AlternateContent xmlns:mc="http://schemas.openxmlformats.org/markup-compatibility/2006">
          <mc:Choice Requires="x14">
            <control shapeId="10256" r:id="rId19" name="Check Box Q2-2">
              <controlPr defaultSize="0" autoFill="0" autoLine="0" autoPict="0">
                <anchor moveWithCells="1">
                  <from>
                    <xdr:col>4</xdr:col>
                    <xdr:colOff>152400</xdr:colOff>
                    <xdr:row>21</xdr:row>
                    <xdr:rowOff>12700</xdr:rowOff>
                  </from>
                  <to>
                    <xdr:col>7</xdr:col>
                    <xdr:colOff>88900</xdr:colOff>
                    <xdr:row>21</xdr:row>
                    <xdr:rowOff>298450</xdr:rowOff>
                  </to>
                </anchor>
              </controlPr>
            </control>
          </mc:Choice>
        </mc:AlternateContent>
        <mc:AlternateContent xmlns:mc="http://schemas.openxmlformats.org/markup-compatibility/2006">
          <mc:Choice Requires="x14">
            <control shapeId="10257" r:id="rId20" name="Check Box Q2-1">
              <controlPr defaultSize="0" autoFill="0" autoLine="0" autoPict="0">
                <anchor moveWithCells="1">
                  <from>
                    <xdr:col>4</xdr:col>
                    <xdr:colOff>152400</xdr:colOff>
                    <xdr:row>19</xdr:row>
                    <xdr:rowOff>12700</xdr:rowOff>
                  </from>
                  <to>
                    <xdr:col>7</xdr:col>
                    <xdr:colOff>88900</xdr:colOff>
                    <xdr:row>19</xdr:row>
                    <xdr:rowOff>298450</xdr:rowOff>
                  </to>
                </anchor>
              </controlPr>
            </control>
          </mc:Choice>
        </mc:AlternateContent>
        <mc:AlternateContent xmlns:mc="http://schemas.openxmlformats.org/markup-compatibility/2006">
          <mc:Choice Requires="x14">
            <control shapeId="10258" r:id="rId21" name="Option Button Q1-4">
              <controlPr defaultSize="0" autoFill="0" autoLine="0" autoPict="0">
                <anchor moveWithCells="1">
                  <from>
                    <xdr:col>4</xdr:col>
                    <xdr:colOff>165100</xdr:colOff>
                    <xdr:row>15</xdr:row>
                    <xdr:rowOff>31750</xdr:rowOff>
                  </from>
                  <to>
                    <xdr:col>4</xdr:col>
                    <xdr:colOff>412750</xdr:colOff>
                    <xdr:row>15</xdr:row>
                    <xdr:rowOff>266700</xdr:rowOff>
                  </to>
                </anchor>
              </controlPr>
            </control>
          </mc:Choice>
        </mc:AlternateContent>
        <mc:AlternateContent xmlns:mc="http://schemas.openxmlformats.org/markup-compatibility/2006">
          <mc:Choice Requires="x14">
            <control shapeId="10259" r:id="rId22" name="Option Button Q1-3">
              <controlPr defaultSize="0" autoFill="0" autoLine="0" autoPict="0">
                <anchor moveWithCells="1">
                  <from>
                    <xdr:col>4</xdr:col>
                    <xdr:colOff>165100</xdr:colOff>
                    <xdr:row>14</xdr:row>
                    <xdr:rowOff>31750</xdr:rowOff>
                  </from>
                  <to>
                    <xdr:col>4</xdr:col>
                    <xdr:colOff>412750</xdr:colOff>
                    <xdr:row>14</xdr:row>
                    <xdr:rowOff>279400</xdr:rowOff>
                  </to>
                </anchor>
              </controlPr>
            </control>
          </mc:Choice>
        </mc:AlternateContent>
        <mc:AlternateContent xmlns:mc="http://schemas.openxmlformats.org/markup-compatibility/2006">
          <mc:Choice Requires="x14">
            <control shapeId="10260" r:id="rId23" name="Option Button Q1-2">
              <controlPr defaultSize="0" autoFill="0" autoLine="0" autoPict="0">
                <anchor moveWithCells="1">
                  <from>
                    <xdr:col>4</xdr:col>
                    <xdr:colOff>165100</xdr:colOff>
                    <xdr:row>13</xdr:row>
                    <xdr:rowOff>31750</xdr:rowOff>
                  </from>
                  <to>
                    <xdr:col>4</xdr:col>
                    <xdr:colOff>412750</xdr:colOff>
                    <xdr:row>13</xdr:row>
                    <xdr:rowOff>298450</xdr:rowOff>
                  </to>
                </anchor>
              </controlPr>
            </control>
          </mc:Choice>
        </mc:AlternateContent>
        <mc:AlternateContent xmlns:mc="http://schemas.openxmlformats.org/markup-compatibility/2006">
          <mc:Choice Requires="x14">
            <control shapeId="10261" r:id="rId24" name="Option Button Q1-1">
              <controlPr defaultSize="0" autoFill="0" autoLine="0" autoPict="0">
                <anchor moveWithCells="1">
                  <from>
                    <xdr:col>4</xdr:col>
                    <xdr:colOff>165100</xdr:colOff>
                    <xdr:row>12</xdr:row>
                    <xdr:rowOff>38100</xdr:rowOff>
                  </from>
                  <to>
                    <xdr:col>4</xdr:col>
                    <xdr:colOff>412750</xdr:colOff>
                    <xdr:row>12</xdr:row>
                    <xdr:rowOff>298450</xdr:rowOff>
                  </to>
                </anchor>
              </controlPr>
            </control>
          </mc:Choice>
        </mc:AlternateContent>
        <mc:AlternateContent xmlns:mc="http://schemas.openxmlformats.org/markup-compatibility/2006">
          <mc:Choice Requires="x14">
            <control shapeId="10262" r:id="rId25" name="Group Box Q1">
              <controlPr defaultSize="0" autoFill="0" autoPict="0">
                <anchor moveWithCells="1">
                  <from>
                    <xdr:col>4</xdr:col>
                    <xdr:colOff>31750</xdr:colOff>
                    <xdr:row>11</xdr:row>
                    <xdr:rowOff>260350</xdr:rowOff>
                  </from>
                  <to>
                    <xdr:col>8</xdr:col>
                    <xdr:colOff>685800</xdr:colOff>
                    <xdr:row>16</xdr:row>
                    <xdr:rowOff>88900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4F2B96EA-2867-480A-A6B7-9D12C993FD7F}">
            <xm:f>様式の説明!$F$7=1</xm:f>
            <x14:dxf>
              <fill>
                <patternFill>
                  <bgColor rgb="FFCCECFF"/>
                </patternFill>
              </fill>
              <border>
                <left style="thin">
                  <color auto="1"/>
                </left>
                <right style="thin">
                  <color auto="1"/>
                </right>
              </border>
            </x14:dxf>
          </x14:cfRule>
          <xm:sqref>K6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様式の説明</vt:lpstr>
      <vt:lpstr>参照シート</vt:lpstr>
      <vt:lpstr>【8-1】経理様式１</vt:lpstr>
      <vt:lpstr>【8-1】経理様式2</vt:lpstr>
      <vt:lpstr>【8-2】経理様式１</vt:lpstr>
      <vt:lpstr>【10-1】終了報告書</vt:lpstr>
      <vt:lpstr>【10-2】実施主担当者終了報告書</vt:lpstr>
      <vt:lpstr>'【10-1】終了報告書'!Print_Area</vt:lpstr>
      <vt:lpstr>'【10-2】実施主担当者終了報告書'!Print_Area</vt:lpstr>
      <vt:lpstr>'【8-1】経理様式１'!Print_Area</vt:lpstr>
      <vt:lpstr>'【8-1】経理様式2'!Print_Area</vt:lpstr>
      <vt:lpstr>'【8-2】経理様式１'!Print_Area</vt:lpstr>
      <vt:lpstr>参照シート!Print_Area</vt:lpstr>
      <vt:lpstr>'【10-1】終了報告書'!Print_Titles</vt:lpstr>
      <vt:lpstr>'【10-2】実施主担当者終了報告書'!Print_Titles</vt:lpstr>
      <vt:lpstr>'【8-1】経理様式2'!Print_Titles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2022-03-18T01:20:06Z</cp:lastPrinted>
  <dcterms:created xsi:type="dcterms:W3CDTF">2019-10-03T02:15:28Z</dcterms:created>
  <dcterms:modified xsi:type="dcterms:W3CDTF">2022-08-17T05:19:03Z</dcterms:modified>
</cp:coreProperties>
</file>